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6"/>
  </bookViews>
  <sheets>
    <sheet name="Пр 1 - доходы" sheetId="1" state="visible" r:id="rId3"/>
    <sheet name="Пр 2 - налог дох" sheetId="2" state="visible" r:id="rId4"/>
    <sheet name="Прил 3 -ненал дох" sheetId="3" state="visible" r:id="rId5"/>
    <sheet name="Прил 4 - безвозм" sheetId="4" state="visible" r:id="rId6"/>
    <sheet name="Прил 5 - ГАД" sheetId="5" state="visible" r:id="rId7"/>
    <sheet name="Прил 6 - РАСХОДЫ исп" sheetId="6" state="visible" r:id="rId8"/>
    <sheet name="Прил 7 - РасходыГРБС" sheetId="7" state="visible" r:id="rId9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<sst xmlns="http://schemas.openxmlformats.org/spreadsheetml/2006/main" count="164" uniqueCount="128">
  <si>
    <t xml:space="preserve">ИНФОРМАЦИЯ Счетной палаты муниципального округа Красноуральск о ходе  исполнения бюджета муниципального округа Красноуральск                                      за  девять месяцев   2025 года </t>
  </si>
  <si>
    <t xml:space="preserve">Приложение № 1 </t>
  </si>
  <si>
    <t xml:space="preserve"> Показатели  поступления доходов в местный бюджет по группам доходов за период</t>
  </si>
  <si>
    <t xml:space="preserve">январь — сентябрь  2025 года</t>
  </si>
  <si>
    <t xml:space="preserve">Наименование групп доходов</t>
  </si>
  <si>
    <t xml:space="preserve">Решение Думы от 23.09.2025 №245, рублей </t>
  </si>
  <si>
    <t xml:space="preserve">Отчет об исполнении местного бюджета за девять месяцев 2025  года (форма 0503117)</t>
  </si>
  <si>
    <r>
      <rPr>
        <sz val="10"/>
        <color rgb="FF000000"/>
        <rFont val="Times New Roman"/>
        <family val="1"/>
        <charset val="204"/>
      </rPr>
      <t xml:space="preserve">Справочно: исполнение за девять месяцев  2024  года к Решению Думы  от 05</t>
    </r>
    <r>
      <rPr>
        <sz val="10"/>
        <color rgb="FFFF0000"/>
        <rFont val="Times New Roman"/>
        <family val="1"/>
        <charset val="204"/>
      </rPr>
      <t xml:space="preserve">.08.2024 № 138</t>
    </r>
  </si>
  <si>
    <t xml:space="preserve">Отклонение  гр.3-гр.6</t>
  </si>
  <si>
    <t xml:space="preserve">исполнение,  рублей</t>
  </si>
  <si>
    <t xml:space="preserve">уд. вес, %</t>
  </si>
  <si>
    <t xml:space="preserve">к Решению Думы от 23.09.2025, №245,  %</t>
  </si>
  <si>
    <t xml:space="preserve"> рублей</t>
  </si>
  <si>
    <t xml:space="preserve">%</t>
  </si>
  <si>
    <t xml:space="preserve">сумма,  рублей</t>
  </si>
  <si>
    <t xml:space="preserve">Налоговые доходы</t>
  </si>
  <si>
    <t xml:space="preserve">Неналоговые доходы</t>
  </si>
  <si>
    <t xml:space="preserve">Безвозмездные поступления</t>
  </si>
  <si>
    <t xml:space="preserve"> - безвозмездные поступления от других бюджетов бюджетной системы Российской Федерации</t>
  </si>
  <si>
    <t xml:space="preserve"> -  доходы бюджетов городских округов от возврата организациями остатков субсидий прошлых лет</t>
  </si>
  <si>
    <t xml:space="preserve">- перечисления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</si>
  <si>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 xml:space="preserve">  - возврат прочих остатков субсидий, субвенций и иных межбюджетных трансфертов, имеющих целевое назначение, прошлых лет из бюджетов городских округов</t>
  </si>
  <si>
    <t xml:space="preserve">Итого доходы</t>
  </si>
  <si>
    <t xml:space="preserve">Приложение № 2</t>
  </si>
  <si>
    <t xml:space="preserve"> Показатели поступления налоговых доходов в местный бюджет за период январь — сентябрь 2025 года</t>
  </si>
  <si>
    <t xml:space="preserve">Виды налоговых доходов</t>
  </si>
  <si>
    <t xml:space="preserve">Налоговые доходы всего, из них:</t>
  </si>
  <si>
    <t xml:space="preserve"> - налог на доходы физических лиц</t>
  </si>
  <si>
    <t xml:space="preserve"> - налоги на товары (работы, услуги), реализуемые на территории РФ</t>
  </si>
  <si>
    <t xml:space="preserve"> -налоги на совокупный доход</t>
  </si>
  <si>
    <t xml:space="preserve"> - налог на имущество физических лиц</t>
  </si>
  <si>
    <t xml:space="preserve"> -земельный налог</t>
  </si>
  <si>
    <t xml:space="preserve"> - государственная пошлина</t>
  </si>
  <si>
    <t xml:space="preserve">Приложение № 3</t>
  </si>
  <si>
    <t xml:space="preserve"> Показатели поступления неналоговых доходов в местный бюджет за период январь —  сентябрь 2025 года</t>
  </si>
  <si>
    <t xml:space="preserve">Виды неналоговых доходов</t>
  </si>
  <si>
    <t xml:space="preserve">Неналоговые доходы всего, из них:</t>
  </si>
  <si>
    <t xml:space="preserve">- доходы от использования имущества, находящегося в государственной и муниципальной собственности и аренда земли</t>
  </si>
  <si>
    <t xml:space="preserve"> - платежи при пользовании природными ресурсами</t>
  </si>
  <si>
    <t xml:space="preserve">-доходы от оказания платных услуг и компенсации затрат государства</t>
  </si>
  <si>
    <t xml:space="preserve"> - доходы от продажи материальных и нематериальных активов</t>
  </si>
  <si>
    <t xml:space="preserve"> - штрафы, санкции, возмещение ущерба</t>
  </si>
  <si>
    <t xml:space="preserve"> - прочие неналоговые доходы</t>
  </si>
  <si>
    <t xml:space="preserve">Приложение № 4</t>
  </si>
  <si>
    <t xml:space="preserve">Показатели безвозмездных поступлений в местный бюджет за период январь — сентябрь 2025 года</t>
  </si>
  <si>
    <t xml:space="preserve">Виды безвозмездных поступлений</t>
  </si>
  <si>
    <t xml:space="preserve">Безвозмездные поступления, всего</t>
  </si>
  <si>
    <t xml:space="preserve"> - безвозмездные поступления от других бюджетов бюджетной системы Российской Федерации, из них:</t>
  </si>
  <si>
    <t xml:space="preserve">- дотации</t>
  </si>
  <si>
    <t xml:space="preserve">- субсидии</t>
  </si>
  <si>
    <t xml:space="preserve">- субвенции</t>
  </si>
  <si>
    <t xml:space="preserve">- иные межбюджетные трансферты</t>
  </si>
  <si>
    <t xml:space="preserve">- прочие безвозмездные поступления</t>
  </si>
  <si>
    <t xml:space="preserve"> - доходы бюджетов бюджетной системы Российской Федерации от возврата организациями остатков субсидий, субвенций и иных межбюджетных трансфертов, имеющих целевое назначение,  прошлых лет</t>
  </si>
  <si>
    <t xml:space="preserve">- возврат остатков субсидий, субвенций, иных межбюджетных трансфертов, имеющих целевое назначение прошлых лет</t>
  </si>
  <si>
    <t xml:space="preserve">Приложение № 5</t>
  </si>
  <si>
    <t xml:space="preserve">Исполнение местного бюджета по доходам в разрезе главных администраторов доходов   за период  январь —  сентябрь 2025 года</t>
  </si>
  <si>
    <t xml:space="preserve">№ п.п.</t>
  </si>
  <si>
    <t xml:space="preserve">Главный администратор доходов бюджета</t>
  </si>
  <si>
    <t xml:space="preserve">Код </t>
  </si>
  <si>
    <t xml:space="preserve">Наименование </t>
  </si>
  <si>
    <t xml:space="preserve">Утвержденные бюджетные назначения</t>
  </si>
  <si>
    <t xml:space="preserve">Исполнено</t>
  </si>
  <si>
    <t xml:space="preserve">% </t>
  </si>
  <si>
    <t xml:space="preserve">017</t>
  </si>
  <si>
    <t xml:space="preserve">Министерство природных ресурсов и экологии Свердловской области</t>
  </si>
  <si>
    <t xml:space="preserve">019</t>
  </si>
  <si>
    <t xml:space="preserve">Департамент по обеспечению деятельности мировых судей Свердловской области</t>
  </si>
  <si>
    <t xml:space="preserve">039</t>
  </si>
  <si>
    <t xml:space="preserve">Администрация Северного управленческого округа Свердловской области</t>
  </si>
  <si>
    <t xml:space="preserve">045</t>
  </si>
  <si>
    <t xml:space="preserve">Департамент по охране, контролю и регулированию использования животного мира Свердловской области</t>
  </si>
  <si>
    <t xml:space="preserve">048</t>
  </si>
  <si>
    <t xml:space="preserve">Уральское межрегиональное управление Федеральной службы по надзору в сфере природопользования</t>
  </si>
  <si>
    <t xml:space="preserve">182</t>
  </si>
  <si>
    <t xml:space="preserve">Управление Федеральной налоговой службы по Свердловской области</t>
  </si>
  <si>
    <t xml:space="preserve">901</t>
  </si>
  <si>
    <t xml:space="preserve">Администрация муниципального округа Красноуральск</t>
  </si>
  <si>
    <t xml:space="preserve">Финансовое управление администрации муниципального  округа Красноуральск</t>
  </si>
  <si>
    <t xml:space="preserve">Итого доходов</t>
  </si>
  <si>
    <t xml:space="preserve">Приложение № 6</t>
  </si>
  <si>
    <t xml:space="preserve"> Показатели исполнения расходов местного бюджета по разделам классификации расходов бюджета за период январь — сентябрь 2025 года</t>
  </si>
  <si>
    <t xml:space="preserve">Раздел классификации расходов</t>
  </si>
  <si>
    <t xml:space="preserve">Бюджетные ассигнования  на 2025 год</t>
  </si>
  <si>
    <t xml:space="preserve">Справочно: исполнение за девять месяцев  2024  года к сводной бюджетной росписи на 01.10.2024</t>
  </si>
  <si>
    <t xml:space="preserve">Отклонение гр.5-гр.9</t>
  </si>
  <si>
    <t xml:space="preserve">Код</t>
  </si>
  <si>
    <t xml:space="preserve">Наименование</t>
  </si>
  <si>
    <t xml:space="preserve">сводная бюджетная роспись на 01.10.2025, рублей</t>
  </si>
  <si>
    <t xml:space="preserve">уд. вес,    %</t>
  </si>
  <si>
    <t xml:space="preserve">к сводной бюджетной росписи на 01.10.2025, %</t>
  </si>
  <si>
    <t xml:space="preserve">рублей</t>
  </si>
  <si>
    <t xml:space="preserve">1</t>
  </si>
  <si>
    <t xml:space="preserve">0100</t>
  </si>
  <si>
    <t xml:space="preserve">Общегосударственные вопросы</t>
  </si>
  <si>
    <t xml:space="preserve">0300</t>
  </si>
  <si>
    <t xml:space="preserve">Национальная безопасность и правоохранительная деятельность </t>
  </si>
  <si>
    <t xml:space="preserve">0400</t>
  </si>
  <si>
    <t xml:space="preserve">Национальная экономика</t>
  </si>
  <si>
    <t xml:space="preserve">0500</t>
  </si>
  <si>
    <t xml:space="preserve">Жилищно-коммунальное хозяйство</t>
  </si>
  <si>
    <t xml:space="preserve">0600</t>
  </si>
  <si>
    <t xml:space="preserve">Охрана окружающей среды</t>
  </si>
  <si>
    <t xml:space="preserve">0700</t>
  </si>
  <si>
    <t xml:space="preserve">Образование</t>
  </si>
  <si>
    <t xml:space="preserve">0800</t>
  </si>
  <si>
    <t xml:space="preserve">Культура, кинематография </t>
  </si>
  <si>
    <t xml:space="preserve">1000</t>
  </si>
  <si>
    <t xml:space="preserve">Социальная политика</t>
  </si>
  <si>
    <t xml:space="preserve">1100</t>
  </si>
  <si>
    <t xml:space="preserve">Физическая культура и спорт</t>
  </si>
  <si>
    <t xml:space="preserve">1200</t>
  </si>
  <si>
    <t xml:space="preserve">Средства массовой информации</t>
  </si>
  <si>
    <t xml:space="preserve">1300</t>
  </si>
  <si>
    <t xml:space="preserve">Обслуживание государственного и муниципального долга</t>
  </si>
  <si>
    <t xml:space="preserve">Итого расходов</t>
  </si>
  <si>
    <t xml:space="preserve">Приложение № 7 </t>
  </si>
  <si>
    <t xml:space="preserve"> Исполнение местного бюджета по расходам в разрезе главных  распорядителей бюджетных средств  за период </t>
  </si>
  <si>
    <t xml:space="preserve">Главные распорядители бюджетных средств</t>
  </si>
  <si>
    <t xml:space="preserve">код</t>
  </si>
  <si>
    <t xml:space="preserve">наименование</t>
  </si>
  <si>
    <t xml:space="preserve">динамика к аналогичному периоду 2024 года, %</t>
  </si>
  <si>
    <t xml:space="preserve">912</t>
  </si>
  <si>
    <t xml:space="preserve">Дума муниципального округа Красноуральск</t>
  </si>
  <si>
    <t xml:space="preserve">913</t>
  </si>
  <si>
    <t xml:space="preserve">Счетная палата муниципального округа Красноуральск</t>
  </si>
  <si>
    <t xml:space="preserve">919</t>
  </si>
  <si>
    <t xml:space="preserve">Финансовое управление администрации муниципального округа Красноуральск</t>
  </si>
</sst>
</file>

<file path=xl/styles.xml><?xml version="1.0" encoding="utf-8"?>
<styleSheet xmlns="http://schemas.openxmlformats.org/spreadsheetml/2006/main">
  <numFmts count="6">
    <numFmt numFmtId="164" formatCode="General"/>
    <numFmt numFmtId="165" formatCode="@"/>
    <numFmt numFmtId="166" formatCode="0.0"/>
    <numFmt numFmtId="167" formatCode="#,##0.00"/>
    <numFmt numFmtId="168" formatCode="#,##0.0"/>
    <numFmt numFmtId="169" formatCode="0.000000000"/>
  </numFmts>
  <fonts count="36">
    <font>
      <sz val="11"/>
      <color rgb="FF000000"/>
      <name val="Calibri"/>
      <family val="2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color rgb="FF000000"/>
      <name val="Arial Cyr"/>
      <family val="2"/>
      <charset val="1"/>
    </font>
    <font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i val="true"/>
      <sz val="10"/>
      <color rgb="FF000000"/>
      <name val="Times New Roman"/>
      <family val="1"/>
      <charset val="204"/>
    </font>
    <font>
      <i val="true"/>
      <sz val="10"/>
      <color rgb="FFFF0000"/>
      <name val="Times New Roman"/>
      <family val="1"/>
      <charset val="204"/>
    </font>
    <font>
      <i val="true"/>
      <sz val="10"/>
      <color rgb="FF127622"/>
      <name val="Times New Roman"/>
      <family val="1"/>
      <charset val="204"/>
    </font>
    <font>
      <b val="true"/>
      <sz val="10"/>
      <color rgb="FF000000"/>
      <name val="Times New Roman"/>
      <family val="1"/>
      <charset val="204"/>
    </font>
    <font>
      <b val="true"/>
      <sz val="10"/>
      <color rgb="FFFF0000"/>
      <name val="Times New Roman"/>
      <family val="1"/>
      <charset val="204"/>
    </font>
    <font>
      <b val="true"/>
      <sz val="10"/>
      <name val="Times New Roman"/>
      <family val="1"/>
      <charset val="204"/>
    </font>
    <font>
      <b val="true"/>
      <sz val="9"/>
      <name val="Times New Roman"/>
      <family val="1"/>
      <charset val="204"/>
    </font>
    <font>
      <sz val="9"/>
      <name val="Times New Roman"/>
      <family val="1"/>
      <charset val="204"/>
    </font>
    <font>
      <b val="true"/>
      <sz val="10"/>
      <color rgb="FFFF0000"/>
      <name val="Times New Roman"/>
      <family val="1"/>
      <charset val="1"/>
    </font>
    <font>
      <sz val="10"/>
      <color rgb="FFFF0000"/>
      <name val="Times New Roman"/>
      <family val="1"/>
      <charset val="1"/>
    </font>
    <font>
      <b val="true"/>
      <sz val="9"/>
      <color rgb="FF000000"/>
      <name val="Times New Roman"/>
      <family val="1"/>
      <charset val="204"/>
    </font>
    <font>
      <b val="true"/>
      <i val="true"/>
      <sz val="10"/>
      <name val="Times New Roman"/>
      <family val="1"/>
      <charset val="204"/>
    </font>
    <font>
      <b val="true"/>
      <i val="true"/>
      <sz val="9"/>
      <color rgb="FF000000"/>
      <name val="Times New Roman"/>
      <family val="1"/>
      <charset val="204"/>
    </font>
    <font>
      <b val="true"/>
      <i val="true"/>
      <sz val="10"/>
      <color rgb="FFFF0000"/>
      <name val="Times New Roman"/>
      <family val="1"/>
      <charset val="204"/>
    </font>
    <font>
      <b val="true"/>
      <i val="true"/>
      <sz val="9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 val="true"/>
      <i val="true"/>
      <sz val="10"/>
      <color rgb="FFF10D0C"/>
      <name val="Times New Roman"/>
      <family val="1"/>
      <charset val="204"/>
    </font>
    <font>
      <sz val="10"/>
      <color rgb="FFC9211E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8"/>
      <name val="Times New Roman"/>
      <family val="1"/>
      <charset val="204"/>
    </font>
    <font>
      <sz val="8"/>
      <color rgb="FFFF0000"/>
      <name val="Times New Roman"/>
      <family val="1"/>
      <charset val="204"/>
    </font>
    <font>
      <b val="true"/>
      <sz val="10"/>
      <color rgb="FFC9211E"/>
      <name val="Times New Roman"/>
      <family val="1"/>
      <charset val="204"/>
    </font>
    <font>
      <b val="true"/>
      <sz val="8"/>
      <color rgb="FF000000"/>
      <name val="Times New Roman"/>
      <family val="1"/>
      <charset val="204"/>
    </font>
    <font>
      <b val="true"/>
      <sz val="8"/>
      <color rgb="FFFF0000"/>
      <name val="Times New Roman"/>
      <family val="1"/>
      <charset val="204"/>
    </font>
    <font>
      <b val="true"/>
      <sz val="11"/>
      <color rgb="FF000000"/>
      <name val="Calibri"/>
      <family val="2"/>
      <charset val="204"/>
    </font>
    <font>
      <sz val="9"/>
      <color rgb="FFFF0000"/>
      <name val="Times New Roman"/>
      <family val="1"/>
      <charset val="204"/>
    </font>
    <font>
      <sz val="9"/>
      <color rgb="FF000000"/>
      <name val="Calibri"/>
      <family val="2"/>
      <charset val="204"/>
    </font>
    <font>
      <b val="true"/>
      <sz val="9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5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/>
      <right style="thin"/>
      <top style="thin"/>
      <bottom style="thin"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5" fontId="4" fillId="0" borderId="1" applyFont="true" applyBorder="true" applyAlignment="true" applyProtection="true">
      <alignment horizontal="center" vertical="top" textRotation="0" wrapText="false" indent="0" shrinkToFit="true"/>
      <protection locked="true" hidden="false"/>
    </xf>
  </cellStyleXfs>
  <cellXfs count="154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6" fontId="5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5" fillId="0" borderId="0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6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" fillId="0" borderId="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6" fillId="2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6" fillId="0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8" fontId="6" fillId="0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7" fontId="7" fillId="0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7" fillId="2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7" fontId="5" fillId="0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5" fillId="0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8" fontId="5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8" fillId="0" borderId="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7" fontId="8" fillId="0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8" fontId="8" fillId="0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7" fontId="9" fillId="0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9" fillId="2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10" fillId="2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1" fillId="0" borderId="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7" fontId="11" fillId="0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8" fontId="11" fillId="0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7" fontId="12" fillId="0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12" fillId="0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7" fontId="13" fillId="0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13" fillId="0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7" fontId="5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13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1" fillId="0" borderId="1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8" fontId="13" fillId="0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8" fontId="12" fillId="0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7" fontId="14" fillId="0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14" fillId="0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13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1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8" fontId="5" fillId="0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8" fontId="7" fillId="0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7" fontId="15" fillId="0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15" fillId="0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16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6" fontId="17" fillId="0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8" fillId="0" borderId="2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19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20" fillId="0" borderId="2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7" fontId="19" fillId="0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8" fontId="19" fillId="0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7" fontId="21" fillId="0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8" fontId="21" fillId="0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7" fontId="22" fillId="0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22" fillId="0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19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23" fillId="0" borderId="2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23" fillId="0" borderId="1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20" fillId="0" borderId="1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7" fontId="19" fillId="0" borderId="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8" fontId="19" fillId="0" borderId="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7" fontId="24" fillId="0" borderId="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7" fontId="22" fillId="0" borderId="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6" fontId="15" fillId="0" borderId="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6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7" fontId="6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7" fontId="25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7" fontId="26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7" fontId="27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7" fontId="5" fillId="0" borderId="0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6" fillId="0" borderId="0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6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6" fillId="0" borderId="1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7" fontId="6" fillId="0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7" fontId="25" fillId="0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7" fontId="26" fillId="0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6" fillId="0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5" fontId="11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" fillId="0" borderId="1" xfId="0" applyFont="true" applyBorder="true" applyAlignment="true" applyProtection="true">
      <alignment horizontal="justify" vertical="top" textRotation="0" wrapText="true" indent="0" shrinkToFit="false"/>
      <protection locked="true" hidden="false"/>
    </xf>
    <xf numFmtId="167" fontId="6" fillId="0" borderId="1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8" fontId="6" fillId="0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5" fontId="11" fillId="0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" fillId="0" borderId="3" xfId="0" applyFont="true" applyBorder="true" applyAlignment="true" applyProtection="true">
      <alignment horizontal="justify" vertical="center" textRotation="0" wrapText="true" indent="0" shrinkToFit="false"/>
      <protection locked="true" hidden="false"/>
    </xf>
    <xf numFmtId="167" fontId="28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1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6" fillId="0" borderId="1" xfId="0" applyFont="true" applyBorder="true" applyAlignment="true" applyProtection="true">
      <alignment horizontal="justify" vertical="center" textRotation="0" wrapText="true" indent="0" shrinkToFit="false"/>
      <protection locked="true" hidden="false"/>
    </xf>
    <xf numFmtId="164" fontId="11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8" fontId="11" fillId="0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7" fontId="11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7" fontId="29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7" fontId="30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7" fontId="31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1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32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26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23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true">
      <alignment horizontal="right" vertical="bottom" textRotation="0" wrapText="false" indent="0" shrinkToFit="false"/>
      <protection locked="true" hidden="false"/>
    </xf>
    <xf numFmtId="164" fontId="6" fillId="0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26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6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27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7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6" fillId="0" borderId="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26" fillId="2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6" fillId="0" borderId="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6" fillId="0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center" vertical="bottom" textRotation="0" wrapText="false" indent="0" shrinkToFit="false"/>
      <protection locked="true" hidden="false"/>
    </xf>
    <xf numFmtId="165" fontId="15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3" fillId="0" borderId="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7" fontId="23" fillId="0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8" fontId="23" fillId="0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7" fontId="33" fillId="0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8" fontId="33" fillId="0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7" fontId="26" fillId="0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26" fillId="0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5" fillId="0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34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5" fontId="14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4" fillId="0" borderId="1" xfId="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7" fontId="18" fillId="0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8" fontId="18" fillId="0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7" fontId="35" fillId="0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8" fontId="35" fillId="0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7" fontId="30" fillId="0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30" fillId="0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30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7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7" fontId="34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8" fontId="34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9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9" fontId="34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23" fillId="0" borderId="0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23" fillId="0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23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5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3" fillId="2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23" fillId="0" borderId="1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8" fontId="23" fillId="0" borderId="1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7" fontId="33" fillId="0" borderId="1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8" fontId="33" fillId="0" borderId="1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14" fillId="0" borderId="1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7" fontId="14" fillId="0" borderId="4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8" fontId="14" fillId="0" borderId="4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8" fontId="18" fillId="0" borderId="1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7" fontId="35" fillId="0" borderId="4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8" fontId="35" fillId="0" borderId="1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7" fontId="23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xl35" xfId="20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F10D0C"/>
      <rgbColor rgb="FF127622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C9211E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Relationship Id="rId5" Type="http://schemas.openxmlformats.org/officeDocument/2006/relationships/worksheet" Target="worksheets/sheet3.xml"/><Relationship Id="rId6" Type="http://schemas.openxmlformats.org/officeDocument/2006/relationships/worksheet" Target="worksheets/sheet4.xml"/><Relationship Id="rId7" Type="http://schemas.openxmlformats.org/officeDocument/2006/relationships/worksheet" Target="worksheets/sheet5.xml"/><Relationship Id="rId8" Type="http://schemas.openxmlformats.org/officeDocument/2006/relationships/worksheet" Target="worksheets/sheet6.xml"/><Relationship Id="rId9" Type="http://schemas.openxmlformats.org/officeDocument/2006/relationships/worksheet" Target="worksheets/sheet7.xml"/><Relationship Id="rId10" Type="http://schemas.openxmlformats.org/officeDocument/2006/relationships/sharedStrings" Target="sharedStrings.xml"/>
</Relationships>
</file>

<file path=xl/theme/theme1.xml><?xml version="1.0" encoding="utf-8"?>
<a:theme xmlns:a="http://schemas.openxmlformats.org/drawingml/2006/main" xmlns:r="http://schemas.openxmlformats.org/officeDocument/2006/relationships" name="Offic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 pitchFamily="0" charset="1"/>
        <a:ea typeface="DejaVu Sans" pitchFamily="0" charset="1"/>
        <a:cs typeface="DejaVu Sans" pitchFamily="0" charset="1"/>
      </a:majorFont>
      <a:minorFont>
        <a:latin typeface="Arial" pitchFamily="0" charset="1"/>
        <a:ea typeface="DejaVu Sans" pitchFamily="0" charset="1"/>
        <a:cs typeface="DejaVu Sans" pitchFamily="0" charset="1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B1:M20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C13" activeCellId="0" sqref="C13"/>
    </sheetView>
  </sheetViews>
  <sheetFormatPr defaultColWidth="9.15625" defaultRowHeight="12.8" customHeight="true" zeroHeight="false" outlineLevelRow="0" outlineLevelCol="0"/>
  <cols>
    <col collapsed="false" customWidth="true" hidden="false" outlineLevel="0" max="1" min="1" style="1" width="2"/>
    <col collapsed="false" customWidth="true" hidden="false" outlineLevel="0" max="2" min="2" style="1" width="38.63"/>
    <col collapsed="false" customWidth="true" hidden="false" outlineLevel="0" max="3" min="3" style="1" width="13.63"/>
    <col collapsed="false" customWidth="true" hidden="false" outlineLevel="0" max="4" min="4" style="1" width="13.57"/>
    <col collapsed="false" customWidth="true" hidden="false" outlineLevel="0" max="5" min="5" style="1" width="5.42"/>
    <col collapsed="false" customWidth="true" hidden="false" outlineLevel="0" max="6" min="6" style="1" width="9.87"/>
    <col collapsed="false" customWidth="true" hidden="false" outlineLevel="0" max="7" min="7" style="1" width="16.55"/>
    <col collapsed="false" customWidth="true" hidden="false" outlineLevel="0" max="8" min="8" style="1" width="5.84"/>
    <col collapsed="false" customWidth="true" hidden="false" outlineLevel="0" max="9" min="9" style="1" width="13.47"/>
    <col collapsed="false" customWidth="true" hidden="false" outlineLevel="0" max="10" min="10" style="1" width="8.3"/>
    <col collapsed="false" customWidth="false" hidden="false" outlineLevel="0" max="11" min="11" style="2" width="9.14"/>
    <col collapsed="false" customWidth="false" hidden="false" outlineLevel="0" max="1024" min="12" style="1" width="9.14"/>
  </cols>
  <sheetData>
    <row r="1" customFormat="false" ht="29.85" hidden="false" customHeight="true" outlineLevel="0" collapsed="false">
      <c r="B1" s="3" t="s">
        <v>0</v>
      </c>
      <c r="C1" s="3"/>
      <c r="D1" s="3"/>
      <c r="E1" s="3"/>
      <c r="F1" s="3"/>
      <c r="G1" s="3"/>
      <c r="H1" s="3"/>
      <c r="I1" s="3"/>
      <c r="J1" s="3"/>
    </row>
    <row r="3" customFormat="false" ht="12.8" hidden="false" customHeight="false" outlineLevel="0" collapsed="false">
      <c r="G3" s="4" t="s">
        <v>1</v>
      </c>
      <c r="H3" s="4"/>
      <c r="I3" s="4"/>
      <c r="J3" s="4"/>
    </row>
    <row r="4" customFormat="false" ht="12.8" hidden="false" customHeight="false" outlineLevel="0" collapsed="false">
      <c r="G4" s="5"/>
      <c r="H4" s="5"/>
      <c r="I4" s="5"/>
      <c r="J4" s="5"/>
    </row>
    <row r="6" customFormat="false" ht="15" hidden="false" customHeight="true" outlineLevel="0" collapsed="false">
      <c r="B6" s="6" t="s">
        <v>2</v>
      </c>
      <c r="C6" s="6"/>
      <c r="D6" s="6"/>
      <c r="E6" s="6"/>
      <c r="F6" s="6"/>
      <c r="G6" s="6"/>
      <c r="H6" s="6"/>
      <c r="I6" s="6"/>
      <c r="J6" s="6"/>
    </row>
    <row r="7" customFormat="false" ht="12.8" hidden="false" customHeight="true" outlineLevel="0" collapsed="false">
      <c r="B7" s="6" t="s">
        <v>3</v>
      </c>
      <c r="C7" s="6"/>
      <c r="D7" s="6"/>
      <c r="E7" s="6"/>
      <c r="F7" s="6"/>
      <c r="G7" s="6"/>
      <c r="H7" s="6"/>
      <c r="I7" s="6"/>
      <c r="J7" s="6"/>
    </row>
    <row r="8" customFormat="false" ht="12.8" hidden="false" customHeight="false" outlineLevel="0" collapsed="false">
      <c r="B8" s="7"/>
      <c r="C8" s="7"/>
      <c r="D8" s="7"/>
      <c r="E8" s="7"/>
      <c r="F8" s="7"/>
      <c r="G8" s="7"/>
      <c r="H8" s="7"/>
    </row>
    <row r="9" customFormat="false" ht="55.95" hidden="false" customHeight="true" outlineLevel="0" collapsed="false">
      <c r="B9" s="8" t="s">
        <v>4</v>
      </c>
      <c r="C9" s="8" t="s">
        <v>5</v>
      </c>
      <c r="D9" s="8" t="s">
        <v>6</v>
      </c>
      <c r="E9" s="8"/>
      <c r="F9" s="8"/>
      <c r="G9" s="8" t="s">
        <v>7</v>
      </c>
      <c r="H9" s="8"/>
      <c r="I9" s="9" t="s">
        <v>8</v>
      </c>
      <c r="J9" s="9"/>
    </row>
    <row r="10" customFormat="false" ht="63.4" hidden="false" customHeight="true" outlineLevel="0" collapsed="false">
      <c r="B10" s="8"/>
      <c r="C10" s="8"/>
      <c r="D10" s="8" t="s">
        <v>9</v>
      </c>
      <c r="E10" s="8" t="s">
        <v>10</v>
      </c>
      <c r="F10" s="10" t="s">
        <v>11</v>
      </c>
      <c r="G10" s="8" t="s">
        <v>12</v>
      </c>
      <c r="H10" s="11" t="s">
        <v>13</v>
      </c>
      <c r="I10" s="9" t="s">
        <v>14</v>
      </c>
      <c r="J10" s="12" t="s">
        <v>13</v>
      </c>
    </row>
    <row r="11" customFormat="false" ht="12.8" hidden="false" customHeight="false" outlineLevel="0" collapsed="false">
      <c r="B11" s="8" t="n">
        <v>1</v>
      </c>
      <c r="C11" s="8" t="n">
        <v>2</v>
      </c>
      <c r="D11" s="8" t="n">
        <v>3</v>
      </c>
      <c r="E11" s="8" t="n">
        <v>4</v>
      </c>
      <c r="F11" s="8" t="n">
        <v>5</v>
      </c>
      <c r="G11" s="8" t="n">
        <v>6</v>
      </c>
      <c r="H11" s="8" t="n">
        <v>7</v>
      </c>
      <c r="I11" s="8" t="n">
        <v>8</v>
      </c>
      <c r="J11" s="8" t="n">
        <v>9</v>
      </c>
    </row>
    <row r="12" customFormat="false" ht="12.8" hidden="false" customHeight="false" outlineLevel="0" collapsed="false">
      <c r="B12" s="10" t="s">
        <v>15</v>
      </c>
      <c r="C12" s="13" t="n">
        <f aca="false">'Пр 2 - налог дох'!C10</f>
        <v>649043655.7</v>
      </c>
      <c r="D12" s="13" t="n">
        <f aca="false">'Пр 2 - налог дох'!D10</f>
        <v>470827135.04</v>
      </c>
      <c r="E12" s="14" t="n">
        <f aca="false">D12/D19*100</f>
        <v>29.9984345071679</v>
      </c>
      <c r="F12" s="14" t="n">
        <f aca="false">D12/C12*100</f>
        <v>72.5416743396418</v>
      </c>
      <c r="G12" s="15" t="n">
        <v>380311190.78</v>
      </c>
      <c r="H12" s="16" t="n">
        <v>71.8194497298139</v>
      </c>
      <c r="I12" s="17" t="n">
        <f aca="false">D12-G12</f>
        <v>90515944.2600001</v>
      </c>
      <c r="J12" s="18" t="n">
        <f aca="false">D12/G12*100-100</f>
        <v>23.8004945566698</v>
      </c>
    </row>
    <row r="13" customFormat="false" ht="12.8" hidden="false" customHeight="false" outlineLevel="0" collapsed="false">
      <c r="B13" s="10" t="s">
        <v>16</v>
      </c>
      <c r="C13" s="13" t="n">
        <f aca="false">'Прил 3 -ненал дох'!C11</f>
        <v>39507437.16</v>
      </c>
      <c r="D13" s="13" t="n">
        <f aca="false">'Прил 3 -ненал дох'!D11</f>
        <v>29825670.09</v>
      </c>
      <c r="E13" s="14" t="n">
        <f aca="false">D13/D19*100</f>
        <v>1.90032252654947</v>
      </c>
      <c r="F13" s="14" t="n">
        <f aca="false">D13/C13*100</f>
        <v>75.4938113783739</v>
      </c>
      <c r="G13" s="15" t="n">
        <v>91854555.7</v>
      </c>
      <c r="H13" s="16" t="n">
        <v>109.543494834722</v>
      </c>
      <c r="I13" s="17" t="n">
        <f aca="false">D13-G13</f>
        <v>-62028885.61</v>
      </c>
      <c r="J13" s="18" t="n">
        <f aca="false">D13/G13*100-100</f>
        <v>-67.5294601746139</v>
      </c>
      <c r="L13" s="19"/>
      <c r="M13" s="19"/>
    </row>
    <row r="14" customFormat="false" ht="17.9" hidden="false" customHeight="true" outlineLevel="0" collapsed="false">
      <c r="B14" s="10" t="s">
        <v>17</v>
      </c>
      <c r="C14" s="13" t="n">
        <f aca="false">C15+C16+C17+C18</f>
        <v>1568810697.73</v>
      </c>
      <c r="D14" s="13" t="n">
        <f aca="false">D15+D16+D17+D18</f>
        <v>1068852880</v>
      </c>
      <c r="E14" s="14" t="n">
        <f aca="false">D14/D19*100</f>
        <v>68.1012429662826</v>
      </c>
      <c r="F14" s="14" t="n">
        <f aca="false">D14/C14*100</f>
        <v>68.1314120018803</v>
      </c>
      <c r="G14" s="15" t="n">
        <v>820686803.22</v>
      </c>
      <c r="H14" s="16" t="n">
        <v>63.3403768363744</v>
      </c>
      <c r="I14" s="17" t="n">
        <f aca="false">D14-G14</f>
        <v>248166076.78</v>
      </c>
      <c r="J14" s="18" t="n">
        <f aca="false">D14/G14*100-100</f>
        <v>30.2388287232486</v>
      </c>
    </row>
    <row r="15" customFormat="false" ht="35.8" hidden="false" customHeight="true" outlineLevel="0" collapsed="false">
      <c r="B15" s="20" t="s">
        <v>18</v>
      </c>
      <c r="C15" s="21" t="n">
        <f aca="false">'Прил 4 - безвозм'!C12</f>
        <v>1568810697.73</v>
      </c>
      <c r="D15" s="21" t="n">
        <f aca="false">'Прил 4 - безвозм'!D12</f>
        <v>1072691148.97</v>
      </c>
      <c r="E15" s="22"/>
      <c r="F15" s="14" t="n">
        <f aca="false">D15/C15*100</f>
        <v>68.3760730674604</v>
      </c>
      <c r="G15" s="23" t="n">
        <v>550825046.16</v>
      </c>
      <c r="H15" s="24" t="n">
        <v>0</v>
      </c>
      <c r="I15" s="17" t="n">
        <f aca="false">D15-G15</f>
        <v>521866102.81</v>
      </c>
      <c r="J15" s="18" t="n">
        <f aca="false">D15/G15*100-100</f>
        <v>94.7426240778477</v>
      </c>
    </row>
    <row r="16" customFormat="false" ht="38.05" hidden="false" customHeight="true" outlineLevel="0" collapsed="false">
      <c r="B16" s="20" t="s">
        <v>19</v>
      </c>
      <c r="C16" s="21" t="n">
        <f aca="false">'Прил 4 - безвозм'!C18</f>
        <v>0</v>
      </c>
      <c r="D16" s="21" t="n">
        <f aca="false">'Прил 4 - безвозм'!D18</f>
        <v>12383883.61</v>
      </c>
      <c r="E16" s="22"/>
      <c r="F16" s="22"/>
      <c r="G16" s="23" t="n">
        <v>4320989.7</v>
      </c>
      <c r="H16" s="25"/>
      <c r="I16" s="17" t="n">
        <f aca="false">D16-G16</f>
        <v>8062893.91</v>
      </c>
      <c r="J16" s="18" t="n">
        <f aca="false">D16/G16*100-100</f>
        <v>186.59831357617</v>
      </c>
    </row>
    <row r="17" customFormat="false" ht="80.55" hidden="false" customHeight="true" outlineLevel="0" collapsed="false">
      <c r="B17" s="20" t="s">
        <v>20</v>
      </c>
      <c r="C17" s="21" t="n">
        <f aca="false">'Прил 4 - безвозм'!C19</f>
        <v>0</v>
      </c>
      <c r="D17" s="21" t="n">
        <f aca="false">'Прил 4 - безвозм'!D19</f>
        <v>0</v>
      </c>
      <c r="E17" s="22"/>
      <c r="F17" s="22"/>
      <c r="G17" s="23"/>
      <c r="H17" s="25"/>
      <c r="I17" s="17" t="n">
        <f aca="false">D17-G17</f>
        <v>0</v>
      </c>
      <c r="J17" s="18"/>
    </row>
    <row r="18" customFormat="false" ht="53.7" hidden="false" customHeight="true" outlineLevel="0" collapsed="false">
      <c r="B18" s="20" t="s">
        <v>21</v>
      </c>
      <c r="C18" s="21" t="n">
        <f aca="false">'Прил 4 - безвозм'!C20</f>
        <v>0</v>
      </c>
      <c r="D18" s="21" t="n">
        <f aca="false">'Прил 4 - безвозм'!D20</f>
        <v>-16222152.58</v>
      </c>
      <c r="E18" s="22"/>
      <c r="F18" s="22"/>
      <c r="G18" s="23" t="n">
        <v>-9251006.13</v>
      </c>
      <c r="H18" s="25"/>
      <c r="I18" s="17" t="n">
        <f aca="false">D18-G18</f>
        <v>-6971146.45</v>
      </c>
      <c r="J18" s="18" t="n">
        <f aca="false">D18/G18*100-100</f>
        <v>75.3555489212502</v>
      </c>
    </row>
    <row r="19" customFormat="false" ht="12.8" hidden="false" customHeight="false" outlineLevel="0" collapsed="false">
      <c r="B19" s="26" t="s">
        <v>22</v>
      </c>
      <c r="C19" s="27" t="n">
        <f aca="false">C12+C13+C14</f>
        <v>2257361790.59</v>
      </c>
      <c r="D19" s="27" t="n">
        <f aca="false">D12+D13+D14</f>
        <v>1569505685.13</v>
      </c>
      <c r="E19" s="28" t="n">
        <v>100</v>
      </c>
      <c r="F19" s="28" t="n">
        <f aca="false">D19/C19*100</f>
        <v>69.5283180424429</v>
      </c>
      <c r="G19" s="29" t="n">
        <f aca="false">G12+G13+G14</f>
        <v>1292852549.7</v>
      </c>
      <c r="H19" s="30" t="n">
        <v>67.7216894968406</v>
      </c>
      <c r="I19" s="31" t="n">
        <f aca="false">D19-G19</f>
        <v>276653135.43</v>
      </c>
      <c r="J19" s="32" t="n">
        <f aca="false">D19/G19*100-100</f>
        <v>21.3986610842973</v>
      </c>
    </row>
    <row r="20" customFormat="false" ht="12.8" hidden="false" customHeight="false" outlineLevel="0" collapsed="false">
      <c r="I20" s="33"/>
      <c r="J20" s="2"/>
    </row>
  </sheetData>
  <mergeCells count="10">
    <mergeCell ref="B1:J1"/>
    <mergeCell ref="G3:J3"/>
    <mergeCell ref="G4:J4"/>
    <mergeCell ref="B6:J6"/>
    <mergeCell ref="B7:J7"/>
    <mergeCell ref="B9:B10"/>
    <mergeCell ref="C9:C10"/>
    <mergeCell ref="D9:F9"/>
    <mergeCell ref="G9:H9"/>
    <mergeCell ref="I9:J9"/>
  </mergeCells>
  <printOptions headings="false" gridLines="false" gridLinesSet="true" horizontalCentered="false" verticalCentered="false"/>
  <pageMargins left="0.7875" right="0.7875" top="0.886111111111111" bottom="0.886111111111111" header="0.511811023622047" footer="0.511811023622047"/>
  <pageSetup paperSize="9" scale="100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B1:K18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D17" activeCellId="0" sqref="D17"/>
    </sheetView>
  </sheetViews>
  <sheetFormatPr defaultColWidth="9.15625" defaultRowHeight="12.8" customHeight="true" zeroHeight="false" outlineLevelRow="0" outlineLevelCol="0"/>
  <cols>
    <col collapsed="false" customWidth="true" hidden="false" outlineLevel="0" max="1" min="1" style="1" width="2"/>
    <col collapsed="false" customWidth="true" hidden="false" outlineLevel="0" max="2" min="2" style="1" width="38.63"/>
    <col collapsed="false" customWidth="true" hidden="false" outlineLevel="0" max="3" min="3" style="1" width="16.21"/>
    <col collapsed="false" customWidth="true" hidden="false" outlineLevel="0" max="4" min="4" style="1" width="13.57"/>
    <col collapsed="false" customWidth="true" hidden="false" outlineLevel="0" max="5" min="5" style="1" width="5.01"/>
    <col collapsed="false" customWidth="true" hidden="false" outlineLevel="0" max="6" min="6" style="1" width="9.59"/>
    <col collapsed="false" customWidth="true" hidden="false" outlineLevel="0" max="7" min="7" style="1" width="15.57"/>
    <col collapsed="false" customWidth="true" hidden="false" outlineLevel="0" max="8" min="8" style="1" width="5.42"/>
    <col collapsed="false" customWidth="true" hidden="false" outlineLevel="0" max="9" min="9" style="1" width="13.47"/>
    <col collapsed="false" customWidth="true" hidden="false" outlineLevel="0" max="10" min="10" style="1" width="6.15"/>
    <col collapsed="false" customWidth="false" hidden="false" outlineLevel="0" max="11" min="11" style="2" width="9.14"/>
    <col collapsed="false" customWidth="false" hidden="false" outlineLevel="0" max="1024" min="12" style="1" width="9.14"/>
  </cols>
  <sheetData>
    <row r="1" customFormat="false" ht="29.85" hidden="false" customHeight="true" outlineLevel="0" collapsed="false">
      <c r="B1" s="3" t="str">
        <f aca="false">'Пр 1 - доходы'!B1</f>
        <v>ИНФОРМАЦИЯ Счетной палаты муниципального округа Красноуральск о ходе  исполнения бюджета муниципального округа Красноуральск                                      за  девять месяцев   2025 года </v>
      </c>
      <c r="C1" s="3"/>
      <c r="D1" s="3"/>
      <c r="E1" s="3"/>
      <c r="F1" s="3"/>
      <c r="G1" s="3"/>
      <c r="H1" s="3"/>
      <c r="I1" s="3"/>
      <c r="J1" s="3"/>
    </row>
    <row r="3" customFormat="false" ht="12.8" hidden="false" customHeight="false" outlineLevel="0" collapsed="false">
      <c r="G3" s="4" t="s">
        <v>23</v>
      </c>
      <c r="H3" s="4"/>
      <c r="I3" s="4"/>
      <c r="J3" s="4"/>
    </row>
    <row r="4" customFormat="false" ht="12.8" hidden="false" customHeight="false" outlineLevel="0" collapsed="false">
      <c r="G4" s="5"/>
      <c r="H4" s="5"/>
      <c r="I4" s="5"/>
      <c r="J4" s="5"/>
    </row>
    <row r="5" customFormat="false" ht="12.8" hidden="false" customHeight="false" outlineLevel="0" collapsed="false">
      <c r="B5" s="34" t="s">
        <v>24</v>
      </c>
      <c r="C5" s="34"/>
      <c r="D5" s="34"/>
      <c r="E5" s="34"/>
      <c r="F5" s="34"/>
      <c r="G5" s="34"/>
      <c r="H5" s="34"/>
      <c r="I5" s="34"/>
      <c r="J5" s="34"/>
    </row>
    <row r="6" customFormat="false" ht="12.8" hidden="false" customHeight="false" outlineLevel="0" collapsed="false">
      <c r="B6" s="35"/>
      <c r="C6" s="35"/>
      <c r="D6" s="35"/>
      <c r="E6" s="35"/>
      <c r="F6" s="35"/>
      <c r="G6" s="35"/>
      <c r="H6" s="35"/>
      <c r="I6" s="19"/>
      <c r="J6" s="2"/>
    </row>
    <row r="7" customFormat="false" ht="44.75" hidden="false" customHeight="true" outlineLevel="0" collapsed="false">
      <c r="B7" s="8" t="s">
        <v>25</v>
      </c>
      <c r="C7" s="8" t="str">
        <f aca="false">'Пр 1 - доходы'!C9</f>
        <v>Решение Думы от 23.09.2025 №245, рублей </v>
      </c>
      <c r="D7" s="8" t="str">
        <f aca="false">'Пр 1 - доходы'!D9</f>
        <v>Отчет об исполнении местного бюджета за девять месяцев 2025  года (форма 0503117)</v>
      </c>
      <c r="E7" s="8"/>
      <c r="F7" s="8"/>
      <c r="G7" s="8" t="str">
        <f aca="false">'Пр 1 - доходы'!G9</f>
        <v>Справочно: исполнение за девять месяцев  2024  года к Решению Думы  от 05.08.2024 № 138</v>
      </c>
      <c r="H7" s="8"/>
      <c r="I7" s="9" t="s">
        <v>8</v>
      </c>
      <c r="J7" s="9"/>
    </row>
    <row r="8" customFormat="false" ht="61.15" hidden="false" customHeight="true" outlineLevel="0" collapsed="false">
      <c r="B8" s="8"/>
      <c r="C8" s="8"/>
      <c r="D8" s="8" t="s">
        <v>9</v>
      </c>
      <c r="E8" s="8" t="s">
        <v>10</v>
      </c>
      <c r="F8" s="10" t="str">
        <f aca="false">'Пр 1 - доходы'!F10</f>
        <v>к Решению Думы от 23.09.2025, №245,  %</v>
      </c>
      <c r="G8" s="8" t="s">
        <v>12</v>
      </c>
      <c r="H8" s="11" t="s">
        <v>13</v>
      </c>
      <c r="I8" s="9" t="s">
        <v>14</v>
      </c>
      <c r="J8" s="12" t="s">
        <v>13</v>
      </c>
    </row>
    <row r="9" customFormat="false" ht="14.9" hidden="false" customHeight="true" outlineLevel="0" collapsed="false">
      <c r="B9" s="8" t="n">
        <v>1</v>
      </c>
      <c r="C9" s="8" t="n">
        <v>2</v>
      </c>
      <c r="D9" s="8" t="n">
        <v>3</v>
      </c>
      <c r="E9" s="8" t="n">
        <v>4</v>
      </c>
      <c r="F9" s="8" t="n">
        <v>5</v>
      </c>
      <c r="G9" s="8" t="n">
        <v>6</v>
      </c>
      <c r="H9" s="8" t="n">
        <v>7</v>
      </c>
      <c r="I9" s="8" t="n">
        <v>8</v>
      </c>
      <c r="J9" s="8" t="n">
        <v>9</v>
      </c>
    </row>
    <row r="10" s="36" customFormat="true" ht="12.8" hidden="false" customHeight="false" outlineLevel="0" collapsed="false">
      <c r="B10" s="37" t="s">
        <v>26</v>
      </c>
      <c r="C10" s="31" t="n">
        <f aca="false">SUM(C11:C16)</f>
        <v>649043655.7</v>
      </c>
      <c r="D10" s="31" t="n">
        <f aca="false">SUM(D11:D16)</f>
        <v>470827135.04</v>
      </c>
      <c r="E10" s="38" t="n">
        <f aca="false">SUM(E11:E16)</f>
        <v>100</v>
      </c>
      <c r="F10" s="38" t="n">
        <f aca="false">D10/C10*100</f>
        <v>72.5416743396418</v>
      </c>
      <c r="G10" s="29" t="n">
        <v>380311190.78</v>
      </c>
      <c r="H10" s="39" t="n">
        <v>71.8194497298139</v>
      </c>
      <c r="I10" s="40" t="n">
        <f aca="false">D10-G10</f>
        <v>90515944.2600001</v>
      </c>
      <c r="J10" s="41" t="n">
        <f aca="false">D10/G10*100-100</f>
        <v>23.8004945566698</v>
      </c>
      <c r="K10" s="42"/>
    </row>
    <row r="11" customFormat="false" ht="12.8" hidden="false" customHeight="false" outlineLevel="0" collapsed="false">
      <c r="B11" s="43" t="s">
        <v>27</v>
      </c>
      <c r="C11" s="17" t="n">
        <v>514269355.7</v>
      </c>
      <c r="D11" s="17" t="n">
        <v>376501285.91</v>
      </c>
      <c r="E11" s="44" t="n">
        <f aca="false">D11/D10*100</f>
        <v>79.9659275963382</v>
      </c>
      <c r="F11" s="44" t="n">
        <f aca="false">D11/C11*100</f>
        <v>73.2109120905179</v>
      </c>
      <c r="G11" s="15" t="n">
        <v>289790991.4</v>
      </c>
      <c r="H11" s="45" t="n">
        <v>70.6407730072939</v>
      </c>
      <c r="I11" s="46" t="n">
        <f aca="false">D11-G11</f>
        <v>86710294.5100001</v>
      </c>
      <c r="J11" s="47" t="n">
        <f aca="false">D11/G11*100-100</f>
        <v>29.9216666781451</v>
      </c>
    </row>
    <row r="12" customFormat="false" ht="23.85" hidden="false" customHeight="false" outlineLevel="0" collapsed="false">
      <c r="B12" s="43" t="s">
        <v>28</v>
      </c>
      <c r="C12" s="17" t="n">
        <v>30869300</v>
      </c>
      <c r="D12" s="17" t="n">
        <v>21648092.16</v>
      </c>
      <c r="E12" s="44" t="n">
        <f aca="false">D12/D10*100</f>
        <v>4.59788541247965</v>
      </c>
      <c r="F12" s="44" t="n">
        <f aca="false">D12/C12*100</f>
        <v>70.128225000243</v>
      </c>
      <c r="G12" s="15" t="n">
        <v>18631732.94</v>
      </c>
      <c r="H12" s="45" t="n">
        <v>66.527647432693</v>
      </c>
      <c r="I12" s="46" t="n">
        <f aca="false">D12-G12</f>
        <v>3016359.22</v>
      </c>
      <c r="J12" s="47" t="n">
        <f aca="false">D12/G12*100-100</f>
        <v>16.1893648310311</v>
      </c>
    </row>
    <row r="13" customFormat="false" ht="12.8" hidden="false" customHeight="false" outlineLevel="0" collapsed="false">
      <c r="B13" s="43" t="s">
        <v>29</v>
      </c>
      <c r="C13" s="17" t="n">
        <v>40419000</v>
      </c>
      <c r="D13" s="17" t="n">
        <v>27695703.2</v>
      </c>
      <c r="E13" s="44" t="n">
        <f aca="false">D13/D10*100</f>
        <v>5.88235068432219</v>
      </c>
      <c r="F13" s="44" t="n">
        <f aca="false">D13/C13*100</f>
        <v>68.5214953363517</v>
      </c>
      <c r="G13" s="15" t="n">
        <v>33628530.38</v>
      </c>
      <c r="H13" s="45" t="n">
        <v>92.9479214636061</v>
      </c>
      <c r="I13" s="46" t="n">
        <f aca="false">D13-G13</f>
        <v>-5932827.18</v>
      </c>
      <c r="J13" s="47" t="n">
        <f aca="false">D13/G13*100-100</f>
        <v>-17.6422433955914</v>
      </c>
    </row>
    <row r="14" customFormat="false" ht="12.8" hidden="false" customHeight="false" outlineLevel="0" collapsed="false">
      <c r="B14" s="43" t="s">
        <v>30</v>
      </c>
      <c r="C14" s="17" t="n">
        <v>7550000</v>
      </c>
      <c r="D14" s="17" t="n">
        <v>2625429.47</v>
      </c>
      <c r="E14" s="44" t="n">
        <f aca="false">D14/D10*100</f>
        <v>0.557620679567874</v>
      </c>
      <c r="F14" s="44" t="n">
        <f aca="false">D14/C14*100</f>
        <v>34.7739002649007</v>
      </c>
      <c r="G14" s="15" t="n">
        <v>2775361.75</v>
      </c>
      <c r="H14" s="45" t="n">
        <v>41.1164703703704</v>
      </c>
      <c r="I14" s="46" t="n">
        <f aca="false">D14-G14</f>
        <v>-149932.28</v>
      </c>
      <c r="J14" s="47" t="n">
        <f aca="false">D14/G14*100-100</f>
        <v>-5.40226080437982</v>
      </c>
    </row>
    <row r="15" customFormat="false" ht="12.8" hidden="false" customHeight="false" outlineLevel="0" collapsed="false">
      <c r="B15" s="43" t="s">
        <v>31</v>
      </c>
      <c r="C15" s="17" t="n">
        <f aca="false">33000000+1936000</f>
        <v>34936000</v>
      </c>
      <c r="D15" s="17" t="n">
        <v>25387360.51</v>
      </c>
      <c r="E15" s="44" t="n">
        <f aca="false">D15/D10*100</f>
        <v>5.39207675612052</v>
      </c>
      <c r="F15" s="44" t="n">
        <f aca="false">D15/C15*100</f>
        <v>72.6681947275017</v>
      </c>
      <c r="G15" s="15" t="n">
        <v>30262622.99</v>
      </c>
      <c r="H15" s="45" t="n">
        <v>72.2603223256925</v>
      </c>
      <c r="I15" s="46" t="n">
        <f aca="false">D15-G15</f>
        <v>-4875262.48</v>
      </c>
      <c r="J15" s="47" t="n">
        <f aca="false">D15/G15*100-100</f>
        <v>-16.1098477207709</v>
      </c>
    </row>
    <row r="16" customFormat="false" ht="12.8" hidden="false" customHeight="false" outlineLevel="0" collapsed="false">
      <c r="B16" s="43" t="s">
        <v>32</v>
      </c>
      <c r="C16" s="17" t="n">
        <v>21000000</v>
      </c>
      <c r="D16" s="17" t="n">
        <v>16969263.79</v>
      </c>
      <c r="E16" s="44" t="n">
        <f aca="false">D16/D10*100</f>
        <v>3.60413887117155</v>
      </c>
      <c r="F16" s="44" t="n">
        <f aca="false">D16/C16*100</f>
        <v>80.8060180476191</v>
      </c>
      <c r="G16" s="15" t="n">
        <v>5221951.32</v>
      </c>
      <c r="H16" s="45" t="n">
        <v>80.4614995377504</v>
      </c>
      <c r="I16" s="46" t="n">
        <f aca="false">D16-G16</f>
        <v>11747312.47</v>
      </c>
      <c r="J16" s="47" t="n">
        <f aca="false">D16/G16*100-100</f>
        <v>224.960206446352</v>
      </c>
    </row>
    <row r="17" customFormat="false" ht="12.8" hidden="false" customHeight="false" outlineLevel="0" collapsed="false">
      <c r="I17" s="19"/>
      <c r="J17" s="2"/>
    </row>
    <row r="18" customFormat="false" ht="12.8" hidden="false" customHeight="false" outlineLevel="0" collapsed="false">
      <c r="I18" s="19"/>
      <c r="J18" s="2"/>
    </row>
  </sheetData>
  <mergeCells count="9">
    <mergeCell ref="B1:J1"/>
    <mergeCell ref="G3:J3"/>
    <mergeCell ref="G4:J4"/>
    <mergeCell ref="B5:J5"/>
    <mergeCell ref="B7:B8"/>
    <mergeCell ref="C7:C8"/>
    <mergeCell ref="D7:F7"/>
    <mergeCell ref="G7:H7"/>
    <mergeCell ref="I7:J7"/>
  </mergeCells>
  <printOptions headings="false" gridLines="false" gridLinesSet="true" horizontalCentered="false" verticalCentered="false"/>
  <pageMargins left="0.7875" right="0.7875" top="0.886111111111111" bottom="0.886111111111111" header="0.511811023622047" footer="0.511811023622047"/>
  <pageSetup paperSize="9" scale="100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B1:K19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D18" activeCellId="0" sqref="D18"/>
    </sheetView>
  </sheetViews>
  <sheetFormatPr defaultColWidth="9.15625" defaultRowHeight="12.8" customHeight="true" zeroHeight="false" outlineLevelRow="0" outlineLevelCol="0"/>
  <cols>
    <col collapsed="false" customWidth="true" hidden="false" outlineLevel="0" max="1" min="1" style="1" width="2"/>
    <col collapsed="false" customWidth="true" hidden="false" outlineLevel="0" max="2" min="2" style="1" width="38.63"/>
    <col collapsed="false" customWidth="true" hidden="false" outlineLevel="0" max="3" min="3" style="1" width="16.12"/>
    <col collapsed="false" customWidth="true" hidden="false" outlineLevel="0" max="4" min="4" style="1" width="13.57"/>
    <col collapsed="false" customWidth="true" hidden="false" outlineLevel="0" max="5" min="5" style="1" width="5.01"/>
    <col collapsed="false" customWidth="true" hidden="false" outlineLevel="0" max="6" min="6" style="1" width="10.41"/>
    <col collapsed="false" customWidth="true" hidden="false" outlineLevel="0" max="7" min="7" style="1" width="15.57"/>
    <col collapsed="false" customWidth="true" hidden="false" outlineLevel="0" max="8" min="8" style="1" width="6.68"/>
    <col collapsed="false" customWidth="true" hidden="false" outlineLevel="0" max="9" min="9" style="1" width="13.47"/>
    <col collapsed="false" customWidth="true" hidden="false" outlineLevel="0" max="10" min="10" style="1" width="6.15"/>
    <col collapsed="false" customWidth="false" hidden="false" outlineLevel="0" max="11" min="11" style="2" width="9.14"/>
    <col collapsed="false" customWidth="false" hidden="false" outlineLevel="0" max="1024" min="12" style="1" width="9.14"/>
  </cols>
  <sheetData>
    <row r="1" customFormat="false" ht="29.85" hidden="false" customHeight="true" outlineLevel="0" collapsed="false">
      <c r="B1" s="3" t="str">
        <f aca="false">'Пр 1 - доходы'!B1</f>
        <v>ИНФОРМАЦИЯ Счетной палаты муниципального округа Красноуральск о ходе  исполнения бюджета муниципального округа Красноуральск                                      за  девять месяцев   2025 года </v>
      </c>
      <c r="C1" s="3"/>
      <c r="D1" s="3"/>
      <c r="E1" s="3"/>
      <c r="F1" s="3"/>
      <c r="G1" s="3"/>
      <c r="H1" s="3"/>
      <c r="I1" s="3"/>
      <c r="J1" s="3"/>
    </row>
    <row r="3" customFormat="false" ht="12.8" hidden="false" customHeight="false" outlineLevel="0" collapsed="false">
      <c r="G3" s="4" t="s">
        <v>33</v>
      </c>
      <c r="H3" s="4"/>
      <c r="I3" s="4"/>
      <c r="J3" s="4"/>
    </row>
    <row r="4" customFormat="false" ht="12.8" hidden="false" customHeight="false" outlineLevel="0" collapsed="false">
      <c r="I4" s="19"/>
      <c r="J4" s="2"/>
    </row>
    <row r="5" customFormat="false" ht="12.75" hidden="false" customHeight="true" outlineLevel="0" collapsed="false">
      <c r="B5" s="34" t="s">
        <v>34</v>
      </c>
      <c r="C5" s="34"/>
      <c r="D5" s="34"/>
      <c r="E5" s="34"/>
      <c r="F5" s="34"/>
      <c r="G5" s="34"/>
      <c r="H5" s="34"/>
      <c r="I5" s="34"/>
      <c r="J5" s="34"/>
    </row>
    <row r="6" customFormat="false" ht="12.8" hidden="false" customHeight="false" outlineLevel="0" collapsed="false">
      <c r="B6" s="34"/>
      <c r="C6" s="34"/>
      <c r="D6" s="34"/>
      <c r="E6" s="34"/>
      <c r="F6" s="34"/>
      <c r="G6" s="34"/>
      <c r="H6" s="34"/>
      <c r="I6" s="19"/>
      <c r="J6" s="2"/>
    </row>
    <row r="7" customFormat="false" ht="12.8" hidden="false" customHeight="false" outlineLevel="0" collapsed="false">
      <c r="B7" s="35"/>
      <c r="C7" s="35"/>
      <c r="D7" s="35"/>
      <c r="E7" s="35"/>
      <c r="F7" s="35"/>
      <c r="G7" s="35"/>
      <c r="H7" s="35"/>
      <c r="I7" s="19"/>
      <c r="J7" s="2"/>
    </row>
    <row r="8" customFormat="false" ht="54.45" hidden="false" customHeight="true" outlineLevel="0" collapsed="false">
      <c r="B8" s="8" t="s">
        <v>35</v>
      </c>
      <c r="C8" s="8" t="str">
        <f aca="false">'Пр 1 - доходы'!C9</f>
        <v>Решение Думы от 23.09.2025 №245, рублей </v>
      </c>
      <c r="D8" s="8" t="str">
        <f aca="false">'Пр 1 - доходы'!D9</f>
        <v>Отчет об исполнении местного бюджета за девять месяцев 2025  года (форма 0503117)</v>
      </c>
      <c r="E8" s="8"/>
      <c r="F8" s="8"/>
      <c r="G8" s="8" t="str">
        <f aca="false">'Пр 1 - доходы'!G9</f>
        <v>Справочно: исполнение за девять месяцев  2024  года к Решению Думы  от 05.08.2024 № 138</v>
      </c>
      <c r="H8" s="8"/>
      <c r="I8" s="9" t="s">
        <v>8</v>
      </c>
      <c r="J8" s="9"/>
    </row>
    <row r="9" customFormat="false" ht="46.25" hidden="false" customHeight="false" outlineLevel="0" collapsed="false">
      <c r="B9" s="8"/>
      <c r="C9" s="8"/>
      <c r="D9" s="8" t="s">
        <v>9</v>
      </c>
      <c r="E9" s="8" t="s">
        <v>10</v>
      </c>
      <c r="F9" s="10" t="str">
        <f aca="false">'Пр 1 - доходы'!F10</f>
        <v>к Решению Думы от 23.09.2025, №245,  %</v>
      </c>
      <c r="G9" s="8" t="s">
        <v>12</v>
      </c>
      <c r="H9" s="11" t="s">
        <v>13</v>
      </c>
      <c r="I9" s="9" t="s">
        <v>14</v>
      </c>
      <c r="J9" s="12" t="s">
        <v>13</v>
      </c>
    </row>
    <row r="10" customFormat="false" ht="12" hidden="false" customHeight="true" outlineLevel="0" collapsed="false">
      <c r="B10" s="8" t="n">
        <v>1</v>
      </c>
      <c r="C10" s="8" t="n">
        <v>2</v>
      </c>
      <c r="D10" s="8" t="n">
        <v>3</v>
      </c>
      <c r="E10" s="8" t="n">
        <v>4</v>
      </c>
      <c r="F10" s="8" t="n">
        <v>5</v>
      </c>
      <c r="G10" s="8" t="n">
        <v>6</v>
      </c>
      <c r="H10" s="8" t="n">
        <v>7</v>
      </c>
      <c r="I10" s="8" t="n">
        <v>8</v>
      </c>
      <c r="J10" s="8" t="n">
        <v>9</v>
      </c>
    </row>
    <row r="11" s="36" customFormat="true" ht="12.8" hidden="false" customHeight="false" outlineLevel="0" collapsed="false">
      <c r="B11" s="37" t="s">
        <v>36</v>
      </c>
      <c r="C11" s="31" t="n">
        <f aca="false">SUM(C12:C17)</f>
        <v>39507437.16</v>
      </c>
      <c r="D11" s="31" t="n">
        <f aca="false">SUM(D12:D17)</f>
        <v>29825670.09</v>
      </c>
      <c r="E11" s="38" t="n">
        <f aca="false">SUM(E12:E17)</f>
        <v>100</v>
      </c>
      <c r="F11" s="38" t="n">
        <f aca="false">D11/C11*100</f>
        <v>75.4938113783739</v>
      </c>
      <c r="G11" s="29" t="n">
        <v>91854555.7</v>
      </c>
      <c r="H11" s="48" t="n">
        <v>109.543494834722</v>
      </c>
      <c r="I11" s="40" t="n">
        <f aca="false">D11-G11</f>
        <v>-62028885.61</v>
      </c>
      <c r="J11" s="41" t="n">
        <f aca="false">D11/G11*100-100</f>
        <v>-67.5294601746139</v>
      </c>
      <c r="K11" s="42"/>
    </row>
    <row r="12" customFormat="false" ht="35.05" hidden="false" customHeight="true" outlineLevel="0" collapsed="false">
      <c r="B12" s="43" t="s">
        <v>37</v>
      </c>
      <c r="C12" s="17" t="n">
        <v>14439083.58</v>
      </c>
      <c r="D12" s="17" t="n">
        <v>11879357.85</v>
      </c>
      <c r="E12" s="44" t="n">
        <f aca="false">D12/$D$11*100</f>
        <v>39.8293074863151</v>
      </c>
      <c r="F12" s="44" t="n">
        <f aca="false">D12/C12*100</f>
        <v>82.2722424465667</v>
      </c>
      <c r="G12" s="15" t="n">
        <v>11630710.33</v>
      </c>
      <c r="H12" s="49" t="n">
        <v>95.4213850466511</v>
      </c>
      <c r="I12" s="46" t="n">
        <f aca="false">D12-G12</f>
        <v>248647.52</v>
      </c>
      <c r="J12" s="47" t="n">
        <f aca="false">D12/G12*100-100</f>
        <v>2.13785326042077</v>
      </c>
    </row>
    <row r="13" customFormat="false" ht="23.85" hidden="false" customHeight="false" outlineLevel="0" collapsed="false">
      <c r="B13" s="43" t="s">
        <v>38</v>
      </c>
      <c r="C13" s="17" t="n">
        <v>12528000</v>
      </c>
      <c r="D13" s="17" t="n">
        <v>5613344.19</v>
      </c>
      <c r="E13" s="44" t="n">
        <f aca="false">D13/$D$11*100</f>
        <v>18.820513246011</v>
      </c>
      <c r="F13" s="44" t="n">
        <f aca="false">D13/C13*100</f>
        <v>44.8063872126437</v>
      </c>
      <c r="G13" s="15" t="n">
        <v>9624423.17</v>
      </c>
      <c r="H13" s="49" t="n">
        <v>153.966136138218</v>
      </c>
      <c r="I13" s="46" t="n">
        <f aca="false">D13-G13</f>
        <v>-4011078.98</v>
      </c>
      <c r="J13" s="47" t="n">
        <f aca="false">D13/G13*100-100</f>
        <v>-41.6760455058004</v>
      </c>
    </row>
    <row r="14" customFormat="false" ht="23.85" hidden="false" customHeight="false" outlineLevel="0" collapsed="false">
      <c r="B14" s="43" t="s">
        <v>39</v>
      </c>
      <c r="C14" s="17" t="n">
        <v>2503426.43</v>
      </c>
      <c r="D14" s="17" t="n">
        <v>2503426.43</v>
      </c>
      <c r="E14" s="44" t="n">
        <f aca="false">D14/$D$11*100</f>
        <v>8.39352954165262</v>
      </c>
      <c r="F14" s="44" t="n">
        <f aca="false">D14/C14*100</f>
        <v>100</v>
      </c>
      <c r="G14" s="15" t="n">
        <v>4670952.15</v>
      </c>
      <c r="H14" s="49"/>
      <c r="I14" s="46" t="n">
        <f aca="false">D14-G14</f>
        <v>-2167525.72</v>
      </c>
      <c r="J14" s="47" t="n">
        <f aca="false">D14/G14*100-100</f>
        <v>-46.4043657565621</v>
      </c>
    </row>
    <row r="15" customFormat="false" ht="23.85" hidden="false" customHeight="false" outlineLevel="0" collapsed="false">
      <c r="B15" s="43" t="s">
        <v>40</v>
      </c>
      <c r="C15" s="17" t="n">
        <v>5579397</v>
      </c>
      <c r="D15" s="17" t="n">
        <v>5217701.52</v>
      </c>
      <c r="E15" s="44" t="n">
        <f aca="false">D15/$D$11*100</f>
        <v>17.4939959580301</v>
      </c>
      <c r="F15" s="44" t="n">
        <f aca="false">D15/C15*100</f>
        <v>93.5173016008719</v>
      </c>
      <c r="G15" s="15" t="n">
        <v>5196300.94</v>
      </c>
      <c r="H15" s="49" t="n">
        <v>121.546065770484</v>
      </c>
      <c r="I15" s="46" t="n">
        <f aca="false">D15-G15</f>
        <v>21400.5799999991</v>
      </c>
      <c r="J15" s="47" t="n">
        <f aca="false">D15/G15*100-100</f>
        <v>0.411842582773872</v>
      </c>
    </row>
    <row r="16" customFormat="false" ht="12.8" hidden="false" customHeight="false" outlineLevel="0" collapsed="false">
      <c r="B16" s="43" t="s">
        <v>41</v>
      </c>
      <c r="C16" s="17" t="n">
        <v>3435130.15</v>
      </c>
      <c r="D16" s="17" t="n">
        <v>2095613.96</v>
      </c>
      <c r="E16" s="44" t="n">
        <f aca="false">D16/$D$11*100</f>
        <v>7.02620914694091</v>
      </c>
      <c r="F16" s="44" t="n">
        <f aca="false">D16/C16*100</f>
        <v>61.0053729696384</v>
      </c>
      <c r="G16" s="15" t="n">
        <v>59575569.11</v>
      </c>
      <c r="H16" s="49" t="n">
        <v>99.3247735155921</v>
      </c>
      <c r="I16" s="46" t="n">
        <f aca="false">D16-G16</f>
        <v>-57479955.15</v>
      </c>
      <c r="J16" s="47" t="n">
        <f aca="false">D16/G16*100-100</f>
        <v>-96.4824272914109</v>
      </c>
    </row>
    <row r="17" customFormat="false" ht="12.8" hidden="false" customHeight="false" outlineLevel="0" collapsed="false">
      <c r="B17" s="43" t="s">
        <v>42</v>
      </c>
      <c r="C17" s="17" t="n">
        <v>1022400</v>
      </c>
      <c r="D17" s="17" t="n">
        <v>2516226.14</v>
      </c>
      <c r="E17" s="44" t="n">
        <f aca="false">D17/$D$11*100</f>
        <v>8.43644462105026</v>
      </c>
      <c r="F17" s="44" t="n">
        <f aca="false">D17/C17*100</f>
        <v>246.109755477308</v>
      </c>
      <c r="G17" s="15" t="n">
        <v>1156600</v>
      </c>
      <c r="H17" s="49" t="n">
        <v>100</v>
      </c>
      <c r="I17" s="46" t="n">
        <f aca="false">D17-G17</f>
        <v>1359626.14</v>
      </c>
      <c r="J17" s="47" t="n">
        <f aca="false">D17/G17*100-100</f>
        <v>117.553703959882</v>
      </c>
    </row>
    <row r="18" customFormat="false" ht="12.8" hidden="false" customHeight="false" outlineLevel="0" collapsed="false">
      <c r="I18" s="33"/>
      <c r="J18" s="2"/>
    </row>
    <row r="19" customFormat="false" ht="12.8" hidden="false" customHeight="false" outlineLevel="0" collapsed="false">
      <c r="I19" s="33"/>
      <c r="J19" s="2"/>
    </row>
  </sheetData>
  <mergeCells count="9">
    <mergeCell ref="B1:J1"/>
    <mergeCell ref="G3:J3"/>
    <mergeCell ref="B5:J5"/>
    <mergeCell ref="B6:H6"/>
    <mergeCell ref="B8:B9"/>
    <mergeCell ref="C8:C9"/>
    <mergeCell ref="D8:F8"/>
    <mergeCell ref="G8:H8"/>
    <mergeCell ref="I8:J8"/>
  </mergeCells>
  <printOptions headings="false" gridLines="false" gridLinesSet="true" horizontalCentered="false" verticalCentered="false"/>
  <pageMargins left="0.7875" right="0.7875" top="0.886111111111111" bottom="0.886111111111111" header="0.511811023622047" footer="0.511811023622047"/>
  <pageSetup paperSize="9" scale="100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AMJ22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J18" activeCellId="0" sqref="J18"/>
    </sheetView>
  </sheetViews>
  <sheetFormatPr defaultColWidth="9.15625" defaultRowHeight="12.8" customHeight="true" zeroHeight="false" outlineLevelRow="0" outlineLevelCol="0"/>
  <cols>
    <col collapsed="false" customWidth="true" hidden="false" outlineLevel="0" max="1" min="1" style="1" width="2"/>
    <col collapsed="false" customWidth="true" hidden="false" outlineLevel="0" max="2" min="2" style="1" width="43.23"/>
    <col collapsed="false" customWidth="true" hidden="false" outlineLevel="0" max="3" min="3" style="1" width="15.3"/>
    <col collapsed="false" customWidth="true" hidden="false" outlineLevel="0" max="4" min="4" style="1" width="13.57"/>
    <col collapsed="false" customWidth="true" hidden="false" outlineLevel="0" max="5" min="5" style="1" width="5.01"/>
    <col collapsed="false" customWidth="true" hidden="false" outlineLevel="0" max="6" min="6" style="1" width="10.41"/>
    <col collapsed="false" customWidth="true" hidden="false" outlineLevel="0" max="7" min="7" style="1" width="15.57"/>
    <col collapsed="false" customWidth="true" hidden="false" outlineLevel="0" max="8" min="8" style="1" width="6.39"/>
    <col collapsed="false" customWidth="true" hidden="false" outlineLevel="0" max="9" min="9" style="1" width="13.47"/>
    <col collapsed="false" customWidth="true" hidden="false" outlineLevel="0" max="10" min="10" style="1" width="6.15"/>
    <col collapsed="false" customWidth="false" hidden="false" outlineLevel="0" max="11" min="11" style="2" width="9.14"/>
    <col collapsed="false" customWidth="false" hidden="false" outlineLevel="0" max="1024" min="12" style="1" width="9.14"/>
  </cols>
  <sheetData>
    <row r="1" customFormat="false" ht="29.85" hidden="false" customHeight="true" outlineLevel="0" collapsed="false">
      <c r="B1" s="3" t="str">
        <f aca="false">'Пр 1 - доходы'!B1</f>
        <v>ИНФОРМАЦИЯ Счетной палаты муниципального округа Красноуральск о ходе  исполнения бюджета муниципального округа Красноуральск                                      за  девять месяцев   2025 года </v>
      </c>
      <c r="C1" s="3"/>
      <c r="D1" s="3"/>
      <c r="E1" s="3"/>
      <c r="F1" s="3"/>
      <c r="G1" s="3"/>
      <c r="H1" s="3"/>
      <c r="I1" s="3"/>
      <c r="J1" s="3"/>
    </row>
    <row r="3" customFormat="false" ht="12.8" hidden="false" customHeight="false" outlineLevel="0" collapsed="false">
      <c r="G3" s="4" t="s">
        <v>43</v>
      </c>
      <c r="H3" s="4"/>
      <c r="I3" s="4"/>
      <c r="J3" s="4"/>
    </row>
    <row r="4" customFormat="false" ht="12.8" hidden="false" customHeight="false" outlineLevel="0" collapsed="false">
      <c r="I4" s="19"/>
      <c r="J4" s="2"/>
    </row>
    <row r="5" customFormat="false" ht="12.8" hidden="false" customHeight="false" outlineLevel="0" collapsed="false">
      <c r="B5" s="34" t="s">
        <v>44</v>
      </c>
      <c r="C5" s="34"/>
      <c r="D5" s="34"/>
      <c r="E5" s="34"/>
      <c r="F5" s="34"/>
      <c r="G5" s="34"/>
      <c r="H5" s="34"/>
      <c r="I5" s="19"/>
      <c r="J5" s="2"/>
    </row>
    <row r="6" customFormat="false" ht="12.8" hidden="false" customHeight="false" outlineLevel="0" collapsed="false">
      <c r="B6" s="34"/>
      <c r="C6" s="34"/>
      <c r="D6" s="34"/>
      <c r="E6" s="34"/>
      <c r="F6" s="34"/>
      <c r="G6" s="34"/>
      <c r="H6" s="34"/>
      <c r="I6" s="19"/>
      <c r="J6" s="2"/>
    </row>
    <row r="7" customFormat="false" ht="12.8" hidden="false" customHeight="false" outlineLevel="0" collapsed="false">
      <c r="B7" s="35"/>
      <c r="C7" s="35"/>
      <c r="D7" s="35"/>
      <c r="E7" s="35"/>
      <c r="F7" s="35"/>
      <c r="G7" s="35"/>
      <c r="H7" s="35"/>
      <c r="I7" s="19"/>
      <c r="J7" s="2"/>
    </row>
    <row r="8" customFormat="false" ht="52.95" hidden="false" customHeight="true" outlineLevel="0" collapsed="false">
      <c r="B8" s="8" t="s">
        <v>45</v>
      </c>
      <c r="C8" s="8" t="str">
        <f aca="false">'Пр 1 - доходы'!C9</f>
        <v>Решение Думы от 23.09.2025 №245, рублей </v>
      </c>
      <c r="D8" s="8" t="str">
        <f aca="false">'Пр 1 - доходы'!D9</f>
        <v>Отчет об исполнении местного бюджета за девять месяцев 2025  года (форма 0503117)</v>
      </c>
      <c r="E8" s="8"/>
      <c r="F8" s="8"/>
      <c r="G8" s="8" t="str">
        <f aca="false">'Пр 1 - доходы'!G9</f>
        <v>Справочно: исполнение за девять месяцев  2024  года к Решению Думы  от 05.08.2024 № 138</v>
      </c>
      <c r="H8" s="8"/>
      <c r="I8" s="9" t="s">
        <v>8</v>
      </c>
      <c r="J8" s="9"/>
    </row>
    <row r="9" customFormat="false" ht="46.25" hidden="false" customHeight="false" outlineLevel="0" collapsed="false">
      <c r="B9" s="8"/>
      <c r="C9" s="8"/>
      <c r="D9" s="8" t="s">
        <v>9</v>
      </c>
      <c r="E9" s="8" t="s">
        <v>10</v>
      </c>
      <c r="F9" s="10" t="str">
        <f aca="false">'Пр 1 - доходы'!F10</f>
        <v>к Решению Думы от 23.09.2025, №245,  %</v>
      </c>
      <c r="G9" s="8" t="s">
        <v>12</v>
      </c>
      <c r="H9" s="11" t="s">
        <v>13</v>
      </c>
      <c r="I9" s="9" t="s">
        <v>14</v>
      </c>
      <c r="J9" s="12" t="s">
        <v>13</v>
      </c>
    </row>
    <row r="10" customFormat="false" ht="12.8" hidden="false" customHeight="false" outlineLevel="0" collapsed="false">
      <c r="B10" s="8" t="n">
        <v>1</v>
      </c>
      <c r="C10" s="8" t="n">
        <v>2</v>
      </c>
      <c r="D10" s="8" t="n">
        <v>3</v>
      </c>
      <c r="E10" s="8" t="n">
        <v>4</v>
      </c>
      <c r="F10" s="8" t="n">
        <v>5</v>
      </c>
      <c r="G10" s="8" t="n">
        <v>6</v>
      </c>
      <c r="H10" s="8" t="n">
        <v>7</v>
      </c>
      <c r="I10" s="8" t="n">
        <v>8</v>
      </c>
      <c r="J10" s="8" t="n">
        <v>9</v>
      </c>
    </row>
    <row r="11" s="36" customFormat="true" ht="20.1" hidden="false" customHeight="true" outlineLevel="0" collapsed="false">
      <c r="B11" s="50" t="s">
        <v>46</v>
      </c>
      <c r="C11" s="31" t="n">
        <f aca="false">SUM(C13:C20)</f>
        <v>1568810697.73</v>
      </c>
      <c r="D11" s="31" t="n">
        <f aca="false">D12+D18+D20+D19</f>
        <v>1068852880</v>
      </c>
      <c r="E11" s="38"/>
      <c r="F11" s="38" t="n">
        <f aca="false">D11/C11*100</f>
        <v>68.1314120018803</v>
      </c>
      <c r="G11" s="29" t="n">
        <v>820686803.22</v>
      </c>
      <c r="H11" s="39" t="n">
        <v>63.3403768363744</v>
      </c>
      <c r="I11" s="40" t="n">
        <f aca="false">D11-G11</f>
        <v>248166076.78</v>
      </c>
      <c r="J11" s="41" t="n">
        <f aca="false">D11/G11*100-100</f>
        <v>30.2388287232486</v>
      </c>
      <c r="K11" s="42"/>
    </row>
    <row r="12" s="51" customFormat="true" ht="34.5" hidden="false" customHeight="true" outlineLevel="0" collapsed="false">
      <c r="B12" s="52" t="s">
        <v>47</v>
      </c>
      <c r="C12" s="53" t="n">
        <f aca="false">C13+C14+C15+C16+C17</f>
        <v>1568810697.73</v>
      </c>
      <c r="D12" s="53" t="n">
        <f aca="false">D13+D14+D15+D16+D17</f>
        <v>1072691148.97</v>
      </c>
      <c r="E12" s="54" t="n">
        <v>100</v>
      </c>
      <c r="F12" s="54" t="n">
        <f aca="false">D12/C12*100</f>
        <v>68.3760730674604</v>
      </c>
      <c r="G12" s="55" t="n">
        <v>820616819.65</v>
      </c>
      <c r="H12" s="56" t="n">
        <v>65.4274291689592</v>
      </c>
      <c r="I12" s="57" t="n">
        <f aca="false">D12-G12</f>
        <v>252074329.32</v>
      </c>
      <c r="J12" s="58" t="n">
        <f aca="false">D12/G12*100-100</f>
        <v>30.7176654540802</v>
      </c>
      <c r="K12" s="59"/>
    </row>
    <row r="13" customFormat="false" ht="12.8" hidden="false" customHeight="false" outlineLevel="0" collapsed="false">
      <c r="B13" s="60" t="s">
        <v>48</v>
      </c>
      <c r="C13" s="17" t="n">
        <v>552242000</v>
      </c>
      <c r="D13" s="17" t="n">
        <v>292911312</v>
      </c>
      <c r="E13" s="44" t="n">
        <f aca="false">D13/D12*100</f>
        <v>27.3062113247838</v>
      </c>
      <c r="F13" s="44" t="n">
        <f aca="false">D13/C13*100</f>
        <v>53.0403902636887</v>
      </c>
      <c r="G13" s="15" t="n">
        <v>291126065</v>
      </c>
      <c r="H13" s="45" t="n">
        <v>58.1632110170558</v>
      </c>
      <c r="I13" s="46" t="n">
        <f aca="false">D13-G13</f>
        <v>1785247</v>
      </c>
      <c r="J13" s="47" t="n">
        <f aca="false">D13/G13*100-100</f>
        <v>0.613221286111923</v>
      </c>
    </row>
    <row r="14" customFormat="false" ht="12.8" hidden="false" customHeight="false" outlineLevel="0" collapsed="false">
      <c r="B14" s="61" t="s">
        <v>49</v>
      </c>
      <c r="C14" s="17" t="n">
        <v>262364545</v>
      </c>
      <c r="D14" s="17" t="n">
        <v>189576949.5</v>
      </c>
      <c r="E14" s="44" t="n">
        <f aca="false">D14/D12*100</f>
        <v>17.6730226293031</v>
      </c>
      <c r="F14" s="44" t="n">
        <f aca="false">D14/C14*100</f>
        <v>72.2570763134173</v>
      </c>
      <c r="G14" s="15" t="n">
        <v>119931723.9</v>
      </c>
      <c r="H14" s="45" t="n">
        <v>46.792236969997</v>
      </c>
      <c r="I14" s="46" t="n">
        <f aca="false">D14-G14</f>
        <v>69645225.6</v>
      </c>
      <c r="J14" s="47" t="n">
        <f aca="false">D14/G14*100-100</f>
        <v>58.0707283571365</v>
      </c>
    </row>
    <row r="15" customFormat="false" ht="12.8" hidden="false" customHeight="false" outlineLevel="0" collapsed="false">
      <c r="B15" s="61" t="s">
        <v>50</v>
      </c>
      <c r="C15" s="17" t="n">
        <v>578213300</v>
      </c>
      <c r="D15" s="17" t="n">
        <v>460007805.15</v>
      </c>
      <c r="E15" s="44" t="n">
        <f aca="false">D15/D12*100</f>
        <v>42.8835276203873</v>
      </c>
      <c r="F15" s="44" t="n">
        <f aca="false">D15/C15*100</f>
        <v>79.5567665340801</v>
      </c>
      <c r="G15" s="15" t="n">
        <v>353842710.91</v>
      </c>
      <c r="H15" s="45" t="n">
        <v>79.1985108784087</v>
      </c>
      <c r="I15" s="46" t="n">
        <f aca="false">D15-G15</f>
        <v>106165094.24</v>
      </c>
      <c r="J15" s="47" t="n">
        <f aca="false">D15/G15*100-100</f>
        <v>30.0034707418357</v>
      </c>
    </row>
    <row r="16" s="51" customFormat="true" ht="12.8" hidden="false" customHeight="false" outlineLevel="0" collapsed="false">
      <c r="A16" s="1"/>
      <c r="B16" s="61" t="s">
        <v>51</v>
      </c>
      <c r="C16" s="17" t="n">
        <v>133812502</v>
      </c>
      <c r="D16" s="17" t="n">
        <v>123171578.8</v>
      </c>
      <c r="E16" s="44" t="n">
        <f aca="false">D16/D12*100</f>
        <v>11.4824829978573</v>
      </c>
      <c r="F16" s="44" t="n">
        <f aca="false">D16/C16*100</f>
        <v>92.0478856302978</v>
      </c>
      <c r="G16" s="15" t="n">
        <v>55716319.84</v>
      </c>
      <c r="H16" s="45" t="n">
        <v>110.067014805053</v>
      </c>
      <c r="I16" s="46" t="n">
        <f aca="false">D16-G16</f>
        <v>67455258.96</v>
      </c>
      <c r="J16" s="47" t="n">
        <f aca="false">D16/G16*100-100</f>
        <v>121.06912149566</v>
      </c>
      <c r="K16" s="2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1"/>
      <c r="BT16" s="1"/>
      <c r="BU16" s="1"/>
      <c r="BV16" s="1"/>
      <c r="BW16" s="1"/>
      <c r="BX16" s="1"/>
      <c r="BY16" s="1"/>
      <c r="BZ16" s="1"/>
      <c r="CA16" s="1"/>
      <c r="CB16" s="1"/>
      <c r="CC16" s="1"/>
      <c r="CD16" s="1"/>
      <c r="CE16" s="1"/>
      <c r="CF16" s="1"/>
      <c r="CG16" s="1"/>
      <c r="CH16" s="1"/>
      <c r="CI16" s="1"/>
      <c r="CJ16" s="1"/>
      <c r="CK16" s="1"/>
      <c r="CL16" s="1"/>
      <c r="CM16" s="1"/>
      <c r="CN16" s="1"/>
      <c r="CO16" s="1"/>
      <c r="CP16" s="1"/>
      <c r="CQ16" s="1"/>
      <c r="CR16" s="1"/>
      <c r="CS16" s="1"/>
      <c r="CT16" s="1"/>
      <c r="CU16" s="1"/>
      <c r="CV16" s="1"/>
      <c r="CW16" s="1"/>
      <c r="CX16" s="1"/>
      <c r="CY16" s="1"/>
      <c r="CZ16" s="1"/>
      <c r="DA16" s="1"/>
      <c r="DB16" s="1"/>
      <c r="DC16" s="1"/>
      <c r="DD16" s="1"/>
      <c r="DE16" s="1"/>
      <c r="DF16" s="1"/>
      <c r="DG16" s="1"/>
      <c r="DH16" s="1"/>
      <c r="DI16" s="1"/>
      <c r="DJ16" s="1"/>
      <c r="DK16" s="1"/>
      <c r="DL16" s="1"/>
      <c r="DM16" s="1"/>
      <c r="DN16" s="1"/>
      <c r="DO16" s="1"/>
      <c r="DP16" s="1"/>
      <c r="DQ16" s="1"/>
      <c r="DR16" s="1"/>
      <c r="DS16" s="1"/>
      <c r="DT16" s="1"/>
      <c r="DU16" s="1"/>
      <c r="DV16" s="1"/>
      <c r="DW16" s="1"/>
      <c r="DX16" s="1"/>
      <c r="DY16" s="1"/>
      <c r="DZ16" s="1"/>
      <c r="EA16" s="1"/>
      <c r="EB16" s="1"/>
      <c r="EC16" s="1"/>
      <c r="ED16" s="1"/>
      <c r="EE16" s="1"/>
      <c r="EF16" s="1"/>
      <c r="EG16" s="1"/>
      <c r="EH16" s="1"/>
      <c r="EI16" s="1"/>
      <c r="EJ16" s="1"/>
      <c r="EK16" s="1"/>
      <c r="EL16" s="1"/>
      <c r="EM16" s="1"/>
      <c r="EN16" s="1"/>
      <c r="EO16" s="1"/>
      <c r="EP16" s="1"/>
      <c r="EQ16" s="1"/>
      <c r="ER16" s="1"/>
      <c r="ES16" s="1"/>
      <c r="ET16" s="1"/>
      <c r="EU16" s="1"/>
      <c r="EV16" s="1"/>
      <c r="EW16" s="1"/>
      <c r="EX16" s="1"/>
      <c r="EY16" s="1"/>
      <c r="EZ16" s="1"/>
      <c r="FA16" s="1"/>
      <c r="FB16" s="1"/>
      <c r="FC16" s="1"/>
      <c r="FD16" s="1"/>
      <c r="FE16" s="1"/>
      <c r="FF16" s="1"/>
      <c r="FG16" s="1"/>
      <c r="FH16" s="1"/>
      <c r="FI16" s="1"/>
      <c r="FJ16" s="1"/>
      <c r="FK16" s="1"/>
      <c r="FL16" s="1"/>
      <c r="FM16" s="1"/>
      <c r="FN16" s="1"/>
      <c r="FO16" s="1"/>
      <c r="FP16" s="1"/>
      <c r="FQ16" s="1"/>
      <c r="FR16" s="1"/>
      <c r="FS16" s="1"/>
      <c r="FT16" s="1"/>
      <c r="FU16" s="1"/>
      <c r="FV16" s="1"/>
      <c r="FW16" s="1"/>
      <c r="FX16" s="1"/>
      <c r="FY16" s="1"/>
      <c r="FZ16" s="1"/>
      <c r="GA16" s="1"/>
      <c r="GB16" s="1"/>
      <c r="GC16" s="1"/>
      <c r="GD16" s="1"/>
      <c r="GE16" s="1"/>
      <c r="GF16" s="1"/>
      <c r="GG16" s="1"/>
      <c r="GH16" s="1"/>
      <c r="GI16" s="1"/>
      <c r="GJ16" s="1"/>
      <c r="GK16" s="1"/>
      <c r="GL16" s="1"/>
      <c r="GM16" s="1"/>
      <c r="GN16" s="1"/>
      <c r="GO16" s="1"/>
      <c r="GP16" s="1"/>
      <c r="GQ16" s="1"/>
      <c r="GR16" s="1"/>
      <c r="GS16" s="1"/>
      <c r="GT16" s="1"/>
      <c r="GU16" s="1"/>
      <c r="GV16" s="1"/>
      <c r="GW16" s="1"/>
      <c r="GX16" s="1"/>
      <c r="GY16" s="1"/>
      <c r="GZ16" s="1"/>
      <c r="HA16" s="1"/>
      <c r="HB16" s="1"/>
      <c r="HC16" s="1"/>
      <c r="HD16" s="1"/>
      <c r="HE16" s="1"/>
      <c r="HF16" s="1"/>
      <c r="HG16" s="1"/>
      <c r="HH16" s="1"/>
      <c r="HI16" s="1"/>
      <c r="HJ16" s="1"/>
      <c r="HK16" s="1"/>
      <c r="HL16" s="1"/>
      <c r="HM16" s="1"/>
      <c r="HN16" s="1"/>
      <c r="HO16" s="1"/>
      <c r="HP16" s="1"/>
      <c r="HQ16" s="1"/>
      <c r="HR16" s="1"/>
      <c r="HS16" s="1"/>
      <c r="HT16" s="1"/>
      <c r="HU16" s="1"/>
      <c r="HV16" s="1"/>
      <c r="HW16" s="1"/>
      <c r="HX16" s="1"/>
      <c r="HY16" s="1"/>
      <c r="HZ16" s="1"/>
      <c r="IA16" s="1"/>
      <c r="IB16" s="1"/>
      <c r="IC16" s="1"/>
      <c r="ID16" s="1"/>
      <c r="IE16" s="1"/>
      <c r="IF16" s="1"/>
      <c r="IG16" s="1"/>
      <c r="IH16" s="1"/>
      <c r="II16" s="1"/>
      <c r="IJ16" s="1"/>
      <c r="IK16" s="1"/>
      <c r="IL16" s="1"/>
      <c r="IM16" s="1"/>
      <c r="IN16" s="1"/>
      <c r="IO16" s="1"/>
      <c r="IP16" s="1"/>
      <c r="IQ16" s="1"/>
      <c r="IR16" s="1"/>
      <c r="IS16" s="1"/>
      <c r="IT16" s="1"/>
      <c r="IU16" s="1"/>
      <c r="IV16" s="1"/>
      <c r="IW16" s="1"/>
      <c r="IX16" s="1"/>
      <c r="IY16" s="1"/>
      <c r="IZ16" s="1"/>
      <c r="JA16" s="1"/>
      <c r="JB16" s="1"/>
      <c r="JC16" s="1"/>
      <c r="JD16" s="1"/>
      <c r="JE16" s="1"/>
      <c r="JF16" s="1"/>
      <c r="JG16" s="1"/>
      <c r="JH16" s="1"/>
      <c r="JI16" s="1"/>
      <c r="JJ16" s="1"/>
      <c r="JK16" s="1"/>
      <c r="JL16" s="1"/>
      <c r="JM16" s="1"/>
      <c r="JN16" s="1"/>
      <c r="JO16" s="1"/>
      <c r="JP16" s="1"/>
      <c r="JQ16" s="1"/>
      <c r="JR16" s="1"/>
      <c r="JS16" s="1"/>
      <c r="JT16" s="1"/>
      <c r="JU16" s="1"/>
      <c r="JV16" s="1"/>
      <c r="JW16" s="1"/>
      <c r="JX16" s="1"/>
      <c r="JY16" s="1"/>
      <c r="JZ16" s="1"/>
      <c r="KA16" s="1"/>
      <c r="KB16" s="1"/>
      <c r="KC16" s="1"/>
      <c r="KD16" s="1"/>
      <c r="KE16" s="1"/>
      <c r="KF16" s="1"/>
      <c r="KG16" s="1"/>
      <c r="KH16" s="1"/>
      <c r="KI16" s="1"/>
      <c r="KJ16" s="1"/>
      <c r="KK16" s="1"/>
      <c r="KL16" s="1"/>
      <c r="KM16" s="1"/>
      <c r="KN16" s="1"/>
      <c r="KO16" s="1"/>
      <c r="KP16" s="1"/>
      <c r="KQ16" s="1"/>
      <c r="KR16" s="1"/>
      <c r="KS16" s="1"/>
      <c r="KT16" s="1"/>
      <c r="KU16" s="1"/>
      <c r="KV16" s="1"/>
      <c r="KW16" s="1"/>
      <c r="KX16" s="1"/>
      <c r="KY16" s="1"/>
      <c r="KZ16" s="1"/>
      <c r="LA16" s="1"/>
      <c r="LB16" s="1"/>
      <c r="LC16" s="1"/>
      <c r="LD16" s="1"/>
      <c r="LE16" s="1"/>
      <c r="LF16" s="1"/>
      <c r="LG16" s="1"/>
      <c r="LH16" s="1"/>
      <c r="LI16" s="1"/>
      <c r="LJ16" s="1"/>
      <c r="LK16" s="1"/>
      <c r="LL16" s="1"/>
      <c r="LM16" s="1"/>
      <c r="LN16" s="1"/>
      <c r="LO16" s="1"/>
      <c r="LP16" s="1"/>
      <c r="LQ16" s="1"/>
      <c r="LR16" s="1"/>
      <c r="LS16" s="1"/>
      <c r="LT16" s="1"/>
      <c r="LU16" s="1"/>
      <c r="LV16" s="1"/>
      <c r="LW16" s="1"/>
      <c r="LX16" s="1"/>
      <c r="LY16" s="1"/>
      <c r="LZ16" s="1"/>
      <c r="MA16" s="1"/>
      <c r="MB16" s="1"/>
      <c r="MC16" s="1"/>
      <c r="MD16" s="1"/>
      <c r="ME16" s="1"/>
      <c r="MF16" s="1"/>
      <c r="MG16" s="1"/>
      <c r="MH16" s="1"/>
      <c r="MI16" s="1"/>
      <c r="MJ16" s="1"/>
      <c r="MK16" s="1"/>
      <c r="ML16" s="1"/>
      <c r="MM16" s="1"/>
      <c r="MN16" s="1"/>
      <c r="MO16" s="1"/>
      <c r="MP16" s="1"/>
      <c r="MQ16" s="1"/>
      <c r="MR16" s="1"/>
      <c r="MS16" s="1"/>
      <c r="MT16" s="1"/>
      <c r="MU16" s="1"/>
      <c r="MV16" s="1"/>
      <c r="MW16" s="1"/>
      <c r="MX16" s="1"/>
      <c r="MY16" s="1"/>
      <c r="MZ16" s="1"/>
      <c r="NA16" s="1"/>
      <c r="NB16" s="1"/>
      <c r="NC16" s="1"/>
      <c r="ND16" s="1"/>
      <c r="NE16" s="1"/>
      <c r="NF16" s="1"/>
      <c r="NG16" s="1"/>
      <c r="NH16" s="1"/>
      <c r="NI16" s="1"/>
      <c r="NJ16" s="1"/>
      <c r="NK16" s="1"/>
      <c r="NL16" s="1"/>
      <c r="NM16" s="1"/>
      <c r="NN16" s="1"/>
      <c r="NO16" s="1"/>
      <c r="NP16" s="1"/>
      <c r="NQ16" s="1"/>
      <c r="NR16" s="1"/>
      <c r="NS16" s="1"/>
      <c r="NT16" s="1"/>
      <c r="NU16" s="1"/>
      <c r="NV16" s="1"/>
      <c r="NW16" s="1"/>
      <c r="NX16" s="1"/>
      <c r="NY16" s="1"/>
      <c r="NZ16" s="1"/>
      <c r="OA16" s="1"/>
      <c r="OB16" s="1"/>
      <c r="OC16" s="1"/>
      <c r="OD16" s="1"/>
      <c r="OE16" s="1"/>
      <c r="OF16" s="1"/>
      <c r="OG16" s="1"/>
      <c r="OH16" s="1"/>
      <c r="OI16" s="1"/>
      <c r="OJ16" s="1"/>
      <c r="OK16" s="1"/>
      <c r="OL16" s="1"/>
      <c r="OM16" s="1"/>
      <c r="ON16" s="1"/>
      <c r="OO16" s="1"/>
      <c r="OP16" s="1"/>
      <c r="OQ16" s="1"/>
      <c r="OR16" s="1"/>
      <c r="OS16" s="1"/>
      <c r="OT16" s="1"/>
      <c r="OU16" s="1"/>
      <c r="OV16" s="1"/>
      <c r="OW16" s="1"/>
      <c r="OX16" s="1"/>
      <c r="OY16" s="1"/>
      <c r="OZ16" s="1"/>
      <c r="PA16" s="1"/>
      <c r="PB16" s="1"/>
      <c r="PC16" s="1"/>
      <c r="PD16" s="1"/>
      <c r="PE16" s="1"/>
      <c r="PF16" s="1"/>
      <c r="PG16" s="1"/>
      <c r="PH16" s="1"/>
      <c r="PI16" s="1"/>
      <c r="PJ16" s="1"/>
      <c r="PK16" s="1"/>
      <c r="PL16" s="1"/>
      <c r="PM16" s="1"/>
      <c r="PN16" s="1"/>
      <c r="PO16" s="1"/>
      <c r="PP16" s="1"/>
      <c r="PQ16" s="1"/>
      <c r="PR16" s="1"/>
      <c r="PS16" s="1"/>
      <c r="PT16" s="1"/>
      <c r="PU16" s="1"/>
      <c r="PV16" s="1"/>
      <c r="PW16" s="1"/>
      <c r="PX16" s="1"/>
      <c r="PY16" s="1"/>
      <c r="PZ16" s="1"/>
      <c r="QA16" s="1"/>
      <c r="QB16" s="1"/>
      <c r="QC16" s="1"/>
      <c r="QD16" s="1"/>
      <c r="QE16" s="1"/>
      <c r="QF16" s="1"/>
      <c r="QG16" s="1"/>
      <c r="QH16" s="1"/>
      <c r="QI16" s="1"/>
      <c r="QJ16" s="1"/>
      <c r="QK16" s="1"/>
      <c r="QL16" s="1"/>
      <c r="QM16" s="1"/>
      <c r="QN16" s="1"/>
      <c r="QO16" s="1"/>
      <c r="QP16" s="1"/>
      <c r="QQ16" s="1"/>
      <c r="QR16" s="1"/>
      <c r="QS16" s="1"/>
      <c r="QT16" s="1"/>
      <c r="QU16" s="1"/>
      <c r="QV16" s="1"/>
      <c r="QW16" s="1"/>
      <c r="QX16" s="1"/>
      <c r="QY16" s="1"/>
      <c r="QZ16" s="1"/>
      <c r="RA16" s="1"/>
      <c r="RB16" s="1"/>
      <c r="RC16" s="1"/>
      <c r="RD16" s="1"/>
      <c r="RE16" s="1"/>
      <c r="RF16" s="1"/>
      <c r="RG16" s="1"/>
      <c r="RH16" s="1"/>
      <c r="RI16" s="1"/>
      <c r="RJ16" s="1"/>
      <c r="RK16" s="1"/>
      <c r="RL16" s="1"/>
      <c r="RM16" s="1"/>
      <c r="RN16" s="1"/>
      <c r="RO16" s="1"/>
      <c r="RP16" s="1"/>
      <c r="RQ16" s="1"/>
      <c r="RR16" s="1"/>
      <c r="RS16" s="1"/>
      <c r="RT16" s="1"/>
      <c r="RU16" s="1"/>
      <c r="RV16" s="1"/>
      <c r="RW16" s="1"/>
      <c r="RX16" s="1"/>
      <c r="RY16" s="1"/>
      <c r="RZ16" s="1"/>
      <c r="SA16" s="1"/>
      <c r="SB16" s="1"/>
      <c r="SC16" s="1"/>
      <c r="SD16" s="1"/>
      <c r="SE16" s="1"/>
      <c r="SF16" s="1"/>
      <c r="SG16" s="1"/>
      <c r="SH16" s="1"/>
      <c r="SI16" s="1"/>
      <c r="SJ16" s="1"/>
      <c r="SK16" s="1"/>
      <c r="SL16" s="1"/>
      <c r="SM16" s="1"/>
      <c r="SN16" s="1"/>
      <c r="SO16" s="1"/>
      <c r="SP16" s="1"/>
      <c r="SQ16" s="1"/>
      <c r="SR16" s="1"/>
      <c r="SS16" s="1"/>
      <c r="ST16" s="1"/>
      <c r="SU16" s="1"/>
      <c r="SV16" s="1"/>
      <c r="SW16" s="1"/>
      <c r="SX16" s="1"/>
      <c r="SY16" s="1"/>
      <c r="SZ16" s="1"/>
      <c r="TA16" s="1"/>
      <c r="TB16" s="1"/>
      <c r="TC16" s="1"/>
      <c r="TD16" s="1"/>
      <c r="TE16" s="1"/>
      <c r="TF16" s="1"/>
      <c r="TG16" s="1"/>
      <c r="TH16" s="1"/>
      <c r="TI16" s="1"/>
      <c r="TJ16" s="1"/>
      <c r="TK16" s="1"/>
      <c r="TL16" s="1"/>
      <c r="TM16" s="1"/>
      <c r="TN16" s="1"/>
      <c r="TO16" s="1"/>
      <c r="TP16" s="1"/>
      <c r="TQ16" s="1"/>
      <c r="TR16" s="1"/>
      <c r="TS16" s="1"/>
      <c r="TT16" s="1"/>
      <c r="TU16" s="1"/>
      <c r="TV16" s="1"/>
      <c r="TW16" s="1"/>
      <c r="TX16" s="1"/>
      <c r="TY16" s="1"/>
      <c r="TZ16" s="1"/>
      <c r="UA16" s="1"/>
      <c r="UB16" s="1"/>
      <c r="UC16" s="1"/>
      <c r="UD16" s="1"/>
      <c r="UE16" s="1"/>
      <c r="UF16" s="1"/>
      <c r="UG16" s="1"/>
      <c r="UH16" s="1"/>
      <c r="UI16" s="1"/>
      <c r="UJ16" s="1"/>
      <c r="UK16" s="1"/>
      <c r="UL16" s="1"/>
      <c r="UM16" s="1"/>
      <c r="UN16" s="1"/>
      <c r="UO16" s="1"/>
      <c r="UP16" s="1"/>
      <c r="UQ16" s="1"/>
      <c r="UR16" s="1"/>
      <c r="US16" s="1"/>
      <c r="UT16" s="1"/>
      <c r="UU16" s="1"/>
      <c r="UV16" s="1"/>
      <c r="UW16" s="1"/>
      <c r="UX16" s="1"/>
      <c r="UY16" s="1"/>
      <c r="UZ16" s="1"/>
      <c r="VA16" s="1"/>
      <c r="VB16" s="1"/>
      <c r="VC16" s="1"/>
      <c r="VD16" s="1"/>
      <c r="VE16" s="1"/>
      <c r="VF16" s="1"/>
      <c r="VG16" s="1"/>
      <c r="VH16" s="1"/>
      <c r="VI16" s="1"/>
      <c r="VJ16" s="1"/>
      <c r="VK16" s="1"/>
      <c r="VL16" s="1"/>
      <c r="VM16" s="1"/>
      <c r="VN16" s="1"/>
      <c r="VO16" s="1"/>
      <c r="VP16" s="1"/>
      <c r="VQ16" s="1"/>
      <c r="VR16" s="1"/>
      <c r="VS16" s="1"/>
      <c r="VT16" s="1"/>
      <c r="VU16" s="1"/>
      <c r="VV16" s="1"/>
      <c r="VW16" s="1"/>
      <c r="VX16" s="1"/>
      <c r="VY16" s="1"/>
      <c r="VZ16" s="1"/>
      <c r="WA16" s="1"/>
      <c r="WB16" s="1"/>
      <c r="WC16" s="1"/>
      <c r="WD16" s="1"/>
      <c r="WE16" s="1"/>
      <c r="WF16" s="1"/>
      <c r="WG16" s="1"/>
      <c r="WH16" s="1"/>
      <c r="WI16" s="1"/>
      <c r="WJ16" s="1"/>
      <c r="WK16" s="1"/>
      <c r="WL16" s="1"/>
      <c r="WM16" s="1"/>
      <c r="WN16" s="1"/>
      <c r="WO16" s="1"/>
      <c r="WP16" s="1"/>
      <c r="WQ16" s="1"/>
      <c r="WR16" s="1"/>
      <c r="WS16" s="1"/>
      <c r="WT16" s="1"/>
      <c r="WU16" s="1"/>
      <c r="WV16" s="1"/>
      <c r="WW16" s="1"/>
      <c r="WX16" s="1"/>
      <c r="WY16" s="1"/>
      <c r="WZ16" s="1"/>
      <c r="XA16" s="1"/>
      <c r="XB16" s="1"/>
      <c r="XC16" s="1"/>
      <c r="XD16" s="1"/>
      <c r="XE16" s="1"/>
      <c r="XF16" s="1"/>
      <c r="XG16" s="1"/>
      <c r="XH16" s="1"/>
      <c r="XI16" s="1"/>
      <c r="XJ16" s="1"/>
      <c r="XK16" s="1"/>
      <c r="XL16" s="1"/>
      <c r="XM16" s="1"/>
      <c r="XN16" s="1"/>
      <c r="XO16" s="1"/>
      <c r="XP16" s="1"/>
      <c r="XQ16" s="1"/>
      <c r="XR16" s="1"/>
      <c r="XS16" s="1"/>
      <c r="XT16" s="1"/>
      <c r="XU16" s="1"/>
      <c r="XV16" s="1"/>
      <c r="XW16" s="1"/>
      <c r="XX16" s="1"/>
      <c r="XY16" s="1"/>
      <c r="XZ16" s="1"/>
      <c r="YA16" s="1"/>
      <c r="YB16" s="1"/>
      <c r="YC16" s="1"/>
      <c r="YD16" s="1"/>
      <c r="YE16" s="1"/>
      <c r="YF16" s="1"/>
      <c r="YG16" s="1"/>
      <c r="YH16" s="1"/>
      <c r="YI16" s="1"/>
      <c r="YJ16" s="1"/>
      <c r="YK16" s="1"/>
      <c r="YL16" s="1"/>
      <c r="YM16" s="1"/>
      <c r="YN16" s="1"/>
      <c r="YO16" s="1"/>
      <c r="YP16" s="1"/>
      <c r="YQ16" s="1"/>
      <c r="YR16" s="1"/>
      <c r="YS16" s="1"/>
      <c r="YT16" s="1"/>
      <c r="YU16" s="1"/>
      <c r="YV16" s="1"/>
      <c r="YW16" s="1"/>
      <c r="YX16" s="1"/>
      <c r="YY16" s="1"/>
      <c r="YZ16" s="1"/>
      <c r="ZA16" s="1"/>
      <c r="ZB16" s="1"/>
      <c r="ZC16" s="1"/>
      <c r="ZD16" s="1"/>
      <c r="ZE16" s="1"/>
      <c r="ZF16" s="1"/>
      <c r="ZG16" s="1"/>
      <c r="ZH16" s="1"/>
      <c r="ZI16" s="1"/>
      <c r="ZJ16" s="1"/>
      <c r="ZK16" s="1"/>
      <c r="ZL16" s="1"/>
      <c r="ZM16" s="1"/>
      <c r="ZN16" s="1"/>
      <c r="ZO16" s="1"/>
      <c r="ZP16" s="1"/>
      <c r="ZQ16" s="1"/>
      <c r="ZR16" s="1"/>
      <c r="ZS16" s="1"/>
      <c r="ZT16" s="1"/>
      <c r="ZU16" s="1"/>
      <c r="ZV16" s="1"/>
      <c r="ZW16" s="1"/>
      <c r="ZX16" s="1"/>
      <c r="ZY16" s="1"/>
      <c r="ZZ16" s="1"/>
      <c r="AAA16" s="1"/>
      <c r="AAB16" s="1"/>
      <c r="AAC16" s="1"/>
      <c r="AAD16" s="1"/>
      <c r="AAE16" s="1"/>
      <c r="AAF16" s="1"/>
      <c r="AAG16" s="1"/>
      <c r="AAH16" s="1"/>
      <c r="AAI16" s="1"/>
      <c r="AAJ16" s="1"/>
      <c r="AAK16" s="1"/>
      <c r="AAL16" s="1"/>
      <c r="AAM16" s="1"/>
      <c r="AAN16" s="1"/>
      <c r="AAO16" s="1"/>
      <c r="AAP16" s="1"/>
      <c r="AAQ16" s="1"/>
      <c r="AAR16" s="1"/>
      <c r="AAS16" s="1"/>
      <c r="AAT16" s="1"/>
      <c r="AAU16" s="1"/>
      <c r="AAV16" s="1"/>
      <c r="AAW16" s="1"/>
      <c r="AAX16" s="1"/>
      <c r="AAY16" s="1"/>
      <c r="AAZ16" s="1"/>
      <c r="ABA16" s="1"/>
      <c r="ABB16" s="1"/>
      <c r="ABC16" s="1"/>
      <c r="ABD16" s="1"/>
      <c r="ABE16" s="1"/>
      <c r="ABF16" s="1"/>
      <c r="ABG16" s="1"/>
      <c r="ABH16" s="1"/>
      <c r="ABI16" s="1"/>
      <c r="ABJ16" s="1"/>
      <c r="ABK16" s="1"/>
      <c r="ABL16" s="1"/>
      <c r="ABM16" s="1"/>
      <c r="ABN16" s="1"/>
      <c r="ABO16" s="1"/>
      <c r="ABP16" s="1"/>
      <c r="ABQ16" s="1"/>
      <c r="ABR16" s="1"/>
      <c r="ABS16" s="1"/>
      <c r="ABT16" s="1"/>
      <c r="ABU16" s="1"/>
      <c r="ABV16" s="1"/>
      <c r="ABW16" s="1"/>
      <c r="ABX16" s="1"/>
      <c r="ABY16" s="1"/>
      <c r="ABZ16" s="1"/>
      <c r="ACA16" s="1"/>
      <c r="ACB16" s="1"/>
      <c r="ACC16" s="1"/>
      <c r="ACD16" s="1"/>
      <c r="ACE16" s="1"/>
      <c r="ACF16" s="1"/>
      <c r="ACG16" s="1"/>
      <c r="ACH16" s="1"/>
      <c r="ACI16" s="1"/>
      <c r="ACJ16" s="1"/>
      <c r="ACK16" s="1"/>
      <c r="ACL16" s="1"/>
      <c r="ACM16" s="1"/>
      <c r="ACN16" s="1"/>
      <c r="ACO16" s="1"/>
      <c r="ACP16" s="1"/>
      <c r="ACQ16" s="1"/>
      <c r="ACR16" s="1"/>
      <c r="ACS16" s="1"/>
      <c r="ACT16" s="1"/>
      <c r="ACU16" s="1"/>
      <c r="ACV16" s="1"/>
      <c r="ACW16" s="1"/>
      <c r="ACX16" s="1"/>
      <c r="ACY16" s="1"/>
      <c r="ACZ16" s="1"/>
      <c r="ADA16" s="1"/>
      <c r="ADB16" s="1"/>
      <c r="ADC16" s="1"/>
      <c r="ADD16" s="1"/>
      <c r="ADE16" s="1"/>
      <c r="ADF16" s="1"/>
      <c r="ADG16" s="1"/>
      <c r="ADH16" s="1"/>
      <c r="ADI16" s="1"/>
      <c r="ADJ16" s="1"/>
      <c r="ADK16" s="1"/>
      <c r="ADL16" s="1"/>
      <c r="ADM16" s="1"/>
      <c r="ADN16" s="1"/>
      <c r="ADO16" s="1"/>
      <c r="ADP16" s="1"/>
      <c r="ADQ16" s="1"/>
      <c r="ADR16" s="1"/>
      <c r="ADS16" s="1"/>
      <c r="ADT16" s="1"/>
      <c r="ADU16" s="1"/>
      <c r="ADV16" s="1"/>
      <c r="ADW16" s="1"/>
      <c r="ADX16" s="1"/>
      <c r="ADY16" s="1"/>
      <c r="ADZ16" s="1"/>
      <c r="AEA16" s="1"/>
      <c r="AEB16" s="1"/>
      <c r="AEC16" s="1"/>
      <c r="AED16" s="1"/>
      <c r="AEE16" s="1"/>
      <c r="AEF16" s="1"/>
      <c r="AEG16" s="1"/>
      <c r="AEH16" s="1"/>
      <c r="AEI16" s="1"/>
      <c r="AEJ16" s="1"/>
      <c r="AEK16" s="1"/>
      <c r="AEL16" s="1"/>
      <c r="AEM16" s="1"/>
      <c r="AEN16" s="1"/>
      <c r="AEO16" s="1"/>
      <c r="AEP16" s="1"/>
      <c r="AEQ16" s="1"/>
      <c r="AER16" s="1"/>
      <c r="AES16" s="1"/>
      <c r="AET16" s="1"/>
      <c r="AEU16" s="1"/>
      <c r="AEV16" s="1"/>
      <c r="AEW16" s="1"/>
      <c r="AEX16" s="1"/>
      <c r="AEY16" s="1"/>
      <c r="AEZ16" s="1"/>
      <c r="AFA16" s="1"/>
      <c r="AFB16" s="1"/>
      <c r="AFC16" s="1"/>
      <c r="AFD16" s="1"/>
      <c r="AFE16" s="1"/>
      <c r="AFF16" s="1"/>
      <c r="AFG16" s="1"/>
      <c r="AFH16" s="1"/>
      <c r="AFI16" s="1"/>
      <c r="AFJ16" s="1"/>
      <c r="AFK16" s="1"/>
      <c r="AFL16" s="1"/>
      <c r="AFM16" s="1"/>
      <c r="AFN16" s="1"/>
      <c r="AFO16" s="1"/>
      <c r="AFP16" s="1"/>
      <c r="AFQ16" s="1"/>
      <c r="AFR16" s="1"/>
      <c r="AFS16" s="1"/>
      <c r="AFT16" s="1"/>
      <c r="AFU16" s="1"/>
      <c r="AFV16" s="1"/>
      <c r="AFW16" s="1"/>
      <c r="AFX16" s="1"/>
      <c r="AFY16" s="1"/>
      <c r="AFZ16" s="1"/>
      <c r="AGA16" s="1"/>
      <c r="AGB16" s="1"/>
      <c r="AGC16" s="1"/>
      <c r="AGD16" s="1"/>
      <c r="AGE16" s="1"/>
      <c r="AGF16" s="1"/>
      <c r="AGG16" s="1"/>
      <c r="AGH16" s="1"/>
      <c r="AGI16" s="1"/>
      <c r="AGJ16" s="1"/>
      <c r="AGK16" s="1"/>
      <c r="AGL16" s="1"/>
      <c r="AGM16" s="1"/>
      <c r="AGN16" s="1"/>
      <c r="AGO16" s="1"/>
      <c r="AGP16" s="1"/>
      <c r="AGQ16" s="1"/>
      <c r="AGR16" s="1"/>
      <c r="AGS16" s="1"/>
      <c r="AGT16" s="1"/>
      <c r="AGU16" s="1"/>
      <c r="AGV16" s="1"/>
      <c r="AGW16" s="1"/>
      <c r="AGX16" s="1"/>
      <c r="AGY16" s="1"/>
      <c r="AGZ16" s="1"/>
      <c r="AHA16" s="1"/>
      <c r="AHB16" s="1"/>
      <c r="AHC16" s="1"/>
      <c r="AHD16" s="1"/>
      <c r="AHE16" s="1"/>
      <c r="AHF16" s="1"/>
      <c r="AHG16" s="1"/>
      <c r="AHH16" s="1"/>
      <c r="AHI16" s="1"/>
      <c r="AHJ16" s="1"/>
      <c r="AHK16" s="1"/>
      <c r="AHL16" s="1"/>
      <c r="AHM16" s="1"/>
      <c r="AHN16" s="1"/>
      <c r="AHO16" s="1"/>
      <c r="AHP16" s="1"/>
      <c r="AHQ16" s="1"/>
      <c r="AHR16" s="1"/>
      <c r="AHS16" s="1"/>
      <c r="AHT16" s="1"/>
      <c r="AHU16" s="1"/>
      <c r="AHV16" s="1"/>
      <c r="AHW16" s="1"/>
      <c r="AHX16" s="1"/>
      <c r="AHY16" s="1"/>
      <c r="AHZ16" s="1"/>
      <c r="AIA16" s="1"/>
      <c r="AIB16" s="1"/>
      <c r="AIC16" s="1"/>
      <c r="AID16" s="1"/>
      <c r="AIE16" s="1"/>
      <c r="AIF16" s="1"/>
      <c r="AIG16" s="1"/>
      <c r="AIH16" s="1"/>
      <c r="AII16" s="1"/>
      <c r="AIJ16" s="1"/>
      <c r="AIK16" s="1"/>
      <c r="AIL16" s="1"/>
      <c r="AIM16" s="1"/>
      <c r="AIN16" s="1"/>
      <c r="AIO16" s="1"/>
      <c r="AIP16" s="1"/>
      <c r="AIQ16" s="1"/>
      <c r="AIR16" s="1"/>
      <c r="AIS16" s="1"/>
      <c r="AIT16" s="1"/>
      <c r="AIU16" s="1"/>
      <c r="AIV16" s="1"/>
      <c r="AIW16" s="1"/>
      <c r="AIX16" s="1"/>
      <c r="AIY16" s="1"/>
      <c r="AIZ16" s="1"/>
      <c r="AJA16" s="1"/>
      <c r="AJB16" s="1"/>
      <c r="AJC16" s="1"/>
      <c r="AJD16" s="1"/>
      <c r="AJE16" s="1"/>
      <c r="AJF16" s="1"/>
      <c r="AJG16" s="1"/>
      <c r="AJH16" s="1"/>
      <c r="AJI16" s="1"/>
      <c r="AJJ16" s="1"/>
      <c r="AJK16" s="1"/>
      <c r="AJL16" s="1"/>
      <c r="AJM16" s="1"/>
      <c r="AJN16" s="1"/>
      <c r="AJO16" s="1"/>
      <c r="AJP16" s="1"/>
      <c r="AJQ16" s="1"/>
      <c r="AJR16" s="1"/>
      <c r="AJS16" s="1"/>
      <c r="AJT16" s="1"/>
      <c r="AJU16" s="1"/>
      <c r="AJV16" s="1"/>
      <c r="AJW16" s="1"/>
      <c r="AJX16" s="1"/>
      <c r="AJY16" s="1"/>
      <c r="AJZ16" s="1"/>
      <c r="AKA16" s="1"/>
      <c r="AKB16" s="1"/>
      <c r="AKC16" s="1"/>
      <c r="AKD16" s="1"/>
      <c r="AKE16" s="1"/>
      <c r="AKF16" s="1"/>
      <c r="AKG16" s="1"/>
      <c r="AKH16" s="1"/>
      <c r="AKI16" s="1"/>
      <c r="AKJ16" s="1"/>
      <c r="AKK16" s="1"/>
      <c r="AKL16" s="1"/>
      <c r="AKM16" s="1"/>
      <c r="AKN16" s="1"/>
      <c r="AKO16" s="1"/>
      <c r="AKP16" s="1"/>
      <c r="AKQ16" s="1"/>
      <c r="AKR16" s="1"/>
      <c r="AKS16" s="1"/>
      <c r="AKT16" s="1"/>
      <c r="AKU16" s="1"/>
      <c r="AKV16" s="1"/>
      <c r="AKW16" s="1"/>
      <c r="AKX16" s="1"/>
      <c r="AKY16" s="1"/>
      <c r="AKZ16" s="1"/>
      <c r="ALA16" s="1"/>
      <c r="ALB16" s="1"/>
      <c r="ALC16" s="1"/>
      <c r="ALD16" s="1"/>
      <c r="ALE16" s="1"/>
      <c r="ALF16" s="1"/>
      <c r="ALG16" s="1"/>
      <c r="ALH16" s="1"/>
      <c r="ALI16" s="1"/>
      <c r="ALJ16" s="1"/>
      <c r="ALK16" s="1"/>
      <c r="ALL16" s="1"/>
      <c r="ALM16" s="1"/>
      <c r="ALN16" s="1"/>
      <c r="ALO16" s="1"/>
      <c r="ALP16" s="1"/>
      <c r="ALQ16" s="1"/>
      <c r="ALR16" s="1"/>
      <c r="ALS16" s="1"/>
      <c r="ALT16" s="1"/>
      <c r="ALU16" s="1"/>
      <c r="ALV16" s="1"/>
      <c r="ALW16" s="1"/>
      <c r="ALX16" s="1"/>
      <c r="ALY16" s="1"/>
      <c r="ALZ16" s="1"/>
      <c r="AMA16" s="1"/>
      <c r="AMB16" s="1"/>
      <c r="AMC16" s="1"/>
      <c r="AMD16" s="1"/>
      <c r="AME16" s="1"/>
      <c r="AMF16" s="1"/>
      <c r="AMG16" s="1"/>
      <c r="AMH16" s="1"/>
      <c r="AMI16" s="1"/>
      <c r="AMJ16" s="1"/>
    </row>
    <row r="17" customFormat="false" ht="12.8" hidden="false" customHeight="false" outlineLevel="0" collapsed="false">
      <c r="B17" s="61" t="s">
        <v>52</v>
      </c>
      <c r="C17" s="17" t="n">
        <v>42178350.73</v>
      </c>
      <c r="D17" s="17" t="n">
        <v>7023503.52</v>
      </c>
      <c r="E17" s="44" t="n">
        <f aca="false">D17/D13*100</f>
        <v>2.39782597402725</v>
      </c>
      <c r="F17" s="44" t="n">
        <f aca="false">D17/C17*100</f>
        <v>16.6519159674122</v>
      </c>
      <c r="G17" s="15" t="n">
        <v>5000000</v>
      </c>
      <c r="H17" s="45"/>
      <c r="I17" s="46" t="n">
        <f aca="false">D17-G17</f>
        <v>2023503.52</v>
      </c>
      <c r="J17" s="47" t="n">
        <f aca="false">D17/G17*100-100</f>
        <v>40.4700704</v>
      </c>
    </row>
    <row r="18" customFormat="false" ht="57.45" hidden="false" customHeight="true" outlineLevel="0" collapsed="false">
      <c r="A18" s="51"/>
      <c r="B18" s="62" t="s">
        <v>53</v>
      </c>
      <c r="C18" s="63"/>
      <c r="D18" s="63" t="n">
        <v>12383883.61</v>
      </c>
      <c r="E18" s="64"/>
      <c r="F18" s="64"/>
      <c r="G18" s="65" t="n">
        <v>4320989.7</v>
      </c>
      <c r="H18" s="64"/>
      <c r="I18" s="66" t="n">
        <f aca="false">D18-G18</f>
        <v>8062893.91</v>
      </c>
      <c r="J18" s="67" t="n">
        <f aca="false">D18/G18*100-100</f>
        <v>186.59831357617</v>
      </c>
      <c r="K18" s="59"/>
      <c r="L18" s="51"/>
      <c r="M18" s="51"/>
      <c r="N18" s="51"/>
      <c r="O18" s="51"/>
      <c r="P18" s="51"/>
      <c r="Q18" s="51"/>
      <c r="R18" s="51"/>
      <c r="S18" s="51"/>
      <c r="T18" s="51"/>
      <c r="U18" s="51"/>
      <c r="V18" s="51"/>
      <c r="W18" s="51"/>
      <c r="X18" s="51"/>
      <c r="Y18" s="51"/>
      <c r="Z18" s="51"/>
      <c r="AA18" s="51"/>
      <c r="AB18" s="51"/>
      <c r="AC18" s="51"/>
      <c r="AD18" s="51"/>
      <c r="AE18" s="51"/>
      <c r="AF18" s="51"/>
      <c r="AG18" s="51"/>
      <c r="AH18" s="51"/>
      <c r="AI18" s="51"/>
      <c r="AJ18" s="51"/>
      <c r="AK18" s="51"/>
      <c r="AL18" s="51"/>
      <c r="AM18" s="51"/>
      <c r="AN18" s="51"/>
      <c r="AO18" s="51"/>
      <c r="AP18" s="51"/>
      <c r="AQ18" s="51"/>
      <c r="AR18" s="51"/>
      <c r="AS18" s="51"/>
      <c r="AT18" s="51"/>
      <c r="AU18" s="51"/>
      <c r="AV18" s="51"/>
      <c r="AW18" s="51"/>
      <c r="AX18" s="51"/>
      <c r="AY18" s="51"/>
      <c r="AZ18" s="51"/>
      <c r="BA18" s="51"/>
      <c r="BB18" s="51"/>
      <c r="BC18" s="51"/>
      <c r="BD18" s="51"/>
      <c r="BE18" s="51"/>
      <c r="BF18" s="51"/>
      <c r="BG18" s="51"/>
      <c r="BH18" s="51"/>
      <c r="BI18" s="51"/>
      <c r="BJ18" s="51"/>
      <c r="BK18" s="51"/>
      <c r="BL18" s="51"/>
      <c r="BM18" s="51"/>
      <c r="BN18" s="51"/>
      <c r="BO18" s="51"/>
      <c r="BP18" s="51"/>
      <c r="BQ18" s="51"/>
      <c r="BR18" s="51"/>
      <c r="BS18" s="51"/>
      <c r="BT18" s="51"/>
      <c r="BU18" s="51"/>
      <c r="BV18" s="51"/>
      <c r="BW18" s="51"/>
      <c r="BX18" s="51"/>
      <c r="BY18" s="51"/>
      <c r="BZ18" s="51"/>
      <c r="CA18" s="51"/>
      <c r="CB18" s="51"/>
      <c r="CC18" s="51"/>
      <c r="CD18" s="51"/>
      <c r="CE18" s="51"/>
      <c r="CF18" s="51"/>
      <c r="CG18" s="51"/>
      <c r="CH18" s="51"/>
      <c r="CI18" s="51"/>
      <c r="CJ18" s="51"/>
      <c r="CK18" s="51"/>
      <c r="CL18" s="51"/>
      <c r="CM18" s="51"/>
      <c r="CN18" s="51"/>
      <c r="CO18" s="51"/>
      <c r="CP18" s="51"/>
      <c r="CQ18" s="51"/>
      <c r="CR18" s="51"/>
      <c r="CS18" s="51"/>
      <c r="CT18" s="51"/>
      <c r="CU18" s="51"/>
      <c r="CV18" s="51"/>
      <c r="CW18" s="51"/>
      <c r="CX18" s="51"/>
      <c r="CY18" s="51"/>
      <c r="CZ18" s="51"/>
      <c r="DA18" s="51"/>
      <c r="DB18" s="51"/>
      <c r="DC18" s="51"/>
      <c r="DD18" s="51"/>
      <c r="DE18" s="51"/>
      <c r="DF18" s="51"/>
      <c r="DG18" s="51"/>
      <c r="DH18" s="51"/>
      <c r="DI18" s="51"/>
      <c r="DJ18" s="51"/>
      <c r="DK18" s="51"/>
      <c r="DL18" s="51"/>
      <c r="DM18" s="51"/>
      <c r="DN18" s="51"/>
      <c r="DO18" s="51"/>
      <c r="DP18" s="51"/>
      <c r="DQ18" s="51"/>
      <c r="DR18" s="51"/>
      <c r="DS18" s="51"/>
      <c r="DT18" s="51"/>
      <c r="DU18" s="51"/>
      <c r="DV18" s="51"/>
      <c r="DW18" s="51"/>
      <c r="DX18" s="51"/>
      <c r="DY18" s="51"/>
      <c r="DZ18" s="51"/>
      <c r="EA18" s="51"/>
      <c r="EB18" s="51"/>
      <c r="EC18" s="51"/>
      <c r="ED18" s="51"/>
      <c r="EE18" s="51"/>
      <c r="EF18" s="51"/>
      <c r="EG18" s="51"/>
      <c r="EH18" s="51"/>
      <c r="EI18" s="51"/>
      <c r="EJ18" s="51"/>
      <c r="EK18" s="51"/>
      <c r="EL18" s="51"/>
      <c r="EM18" s="51"/>
      <c r="EN18" s="51"/>
      <c r="EO18" s="51"/>
      <c r="EP18" s="51"/>
      <c r="EQ18" s="51"/>
      <c r="ER18" s="51"/>
      <c r="ES18" s="51"/>
      <c r="ET18" s="51"/>
      <c r="EU18" s="51"/>
      <c r="EV18" s="51"/>
      <c r="EW18" s="51"/>
      <c r="EX18" s="51"/>
      <c r="EY18" s="51"/>
      <c r="EZ18" s="51"/>
      <c r="FA18" s="51"/>
      <c r="FB18" s="51"/>
      <c r="FC18" s="51"/>
      <c r="FD18" s="51"/>
      <c r="FE18" s="51"/>
      <c r="FF18" s="51"/>
      <c r="FG18" s="51"/>
      <c r="FH18" s="51"/>
      <c r="FI18" s="51"/>
      <c r="FJ18" s="51"/>
      <c r="FK18" s="51"/>
      <c r="FL18" s="51"/>
      <c r="FM18" s="51"/>
      <c r="FN18" s="51"/>
      <c r="FO18" s="51"/>
      <c r="FP18" s="51"/>
      <c r="FQ18" s="51"/>
      <c r="FR18" s="51"/>
      <c r="FS18" s="51"/>
      <c r="FT18" s="51"/>
      <c r="FU18" s="51"/>
      <c r="FV18" s="51"/>
      <c r="FW18" s="51"/>
      <c r="FX18" s="51"/>
      <c r="FY18" s="51"/>
      <c r="FZ18" s="51"/>
      <c r="GA18" s="51"/>
      <c r="GB18" s="51"/>
      <c r="GC18" s="51"/>
      <c r="GD18" s="51"/>
      <c r="GE18" s="51"/>
      <c r="GF18" s="51"/>
      <c r="GG18" s="51"/>
      <c r="GH18" s="51"/>
      <c r="GI18" s="51"/>
      <c r="GJ18" s="51"/>
      <c r="GK18" s="51"/>
      <c r="GL18" s="51"/>
      <c r="GM18" s="51"/>
      <c r="GN18" s="51"/>
      <c r="GO18" s="51"/>
      <c r="GP18" s="51"/>
      <c r="GQ18" s="51"/>
      <c r="GR18" s="51"/>
      <c r="GS18" s="51"/>
      <c r="GT18" s="51"/>
      <c r="GU18" s="51"/>
      <c r="GV18" s="51"/>
      <c r="GW18" s="51"/>
      <c r="GX18" s="51"/>
      <c r="GY18" s="51"/>
      <c r="GZ18" s="51"/>
      <c r="HA18" s="51"/>
      <c r="HB18" s="51"/>
      <c r="HC18" s="51"/>
      <c r="HD18" s="51"/>
      <c r="HE18" s="51"/>
      <c r="HF18" s="51"/>
      <c r="HG18" s="51"/>
      <c r="HH18" s="51"/>
      <c r="HI18" s="51"/>
      <c r="HJ18" s="51"/>
      <c r="HK18" s="51"/>
      <c r="HL18" s="51"/>
      <c r="HM18" s="51"/>
      <c r="HN18" s="51"/>
      <c r="HO18" s="51"/>
      <c r="HP18" s="51"/>
      <c r="HQ18" s="51"/>
      <c r="HR18" s="51"/>
      <c r="HS18" s="51"/>
      <c r="HT18" s="51"/>
      <c r="HU18" s="51"/>
      <c r="HV18" s="51"/>
      <c r="HW18" s="51"/>
      <c r="HX18" s="51"/>
      <c r="HY18" s="51"/>
      <c r="HZ18" s="51"/>
      <c r="IA18" s="51"/>
      <c r="IB18" s="51"/>
      <c r="IC18" s="51"/>
      <c r="ID18" s="51"/>
      <c r="IE18" s="51"/>
      <c r="IF18" s="51"/>
      <c r="IG18" s="51"/>
      <c r="IH18" s="51"/>
      <c r="II18" s="51"/>
      <c r="IJ18" s="51"/>
      <c r="IK18" s="51"/>
      <c r="IL18" s="51"/>
      <c r="IM18" s="51"/>
      <c r="IN18" s="51"/>
      <c r="IO18" s="51"/>
      <c r="IP18" s="51"/>
      <c r="IQ18" s="51"/>
      <c r="IR18" s="51"/>
      <c r="IS18" s="51"/>
      <c r="IT18" s="51"/>
      <c r="IU18" s="51"/>
      <c r="IV18" s="51"/>
      <c r="IW18" s="51"/>
      <c r="IX18" s="51"/>
      <c r="IY18" s="51"/>
      <c r="IZ18" s="51"/>
      <c r="JA18" s="51"/>
      <c r="JB18" s="51"/>
      <c r="JC18" s="51"/>
      <c r="JD18" s="51"/>
      <c r="JE18" s="51"/>
      <c r="JF18" s="51"/>
      <c r="JG18" s="51"/>
      <c r="JH18" s="51"/>
      <c r="JI18" s="51"/>
      <c r="JJ18" s="51"/>
      <c r="JK18" s="51"/>
      <c r="JL18" s="51"/>
      <c r="JM18" s="51"/>
      <c r="JN18" s="51"/>
      <c r="JO18" s="51"/>
      <c r="JP18" s="51"/>
      <c r="JQ18" s="51"/>
      <c r="JR18" s="51"/>
      <c r="JS18" s="51"/>
      <c r="JT18" s="51"/>
      <c r="JU18" s="51"/>
      <c r="JV18" s="51"/>
      <c r="JW18" s="51"/>
      <c r="JX18" s="51"/>
      <c r="JY18" s="51"/>
      <c r="JZ18" s="51"/>
      <c r="KA18" s="51"/>
      <c r="KB18" s="51"/>
      <c r="KC18" s="51"/>
      <c r="KD18" s="51"/>
      <c r="KE18" s="51"/>
      <c r="KF18" s="51"/>
      <c r="KG18" s="51"/>
      <c r="KH18" s="51"/>
      <c r="KI18" s="51"/>
      <c r="KJ18" s="51"/>
      <c r="KK18" s="51"/>
      <c r="KL18" s="51"/>
      <c r="KM18" s="51"/>
      <c r="KN18" s="51"/>
      <c r="KO18" s="51"/>
      <c r="KP18" s="51"/>
      <c r="KQ18" s="51"/>
      <c r="KR18" s="51"/>
      <c r="KS18" s="51"/>
      <c r="KT18" s="51"/>
      <c r="KU18" s="51"/>
      <c r="KV18" s="51"/>
      <c r="KW18" s="51"/>
      <c r="KX18" s="51"/>
      <c r="KY18" s="51"/>
      <c r="KZ18" s="51"/>
      <c r="LA18" s="51"/>
      <c r="LB18" s="51"/>
      <c r="LC18" s="51"/>
      <c r="LD18" s="51"/>
      <c r="LE18" s="51"/>
      <c r="LF18" s="51"/>
      <c r="LG18" s="51"/>
      <c r="LH18" s="51"/>
      <c r="LI18" s="51"/>
      <c r="LJ18" s="51"/>
      <c r="LK18" s="51"/>
      <c r="LL18" s="51"/>
      <c r="LM18" s="51"/>
      <c r="LN18" s="51"/>
      <c r="LO18" s="51"/>
      <c r="LP18" s="51"/>
      <c r="LQ18" s="51"/>
      <c r="LR18" s="51"/>
      <c r="LS18" s="51"/>
      <c r="LT18" s="51"/>
      <c r="LU18" s="51"/>
      <c r="LV18" s="51"/>
      <c r="LW18" s="51"/>
      <c r="LX18" s="51"/>
      <c r="LY18" s="51"/>
      <c r="LZ18" s="51"/>
      <c r="MA18" s="51"/>
      <c r="MB18" s="51"/>
      <c r="MC18" s="51"/>
      <c r="MD18" s="51"/>
      <c r="ME18" s="51"/>
      <c r="MF18" s="51"/>
      <c r="MG18" s="51"/>
      <c r="MH18" s="51"/>
      <c r="MI18" s="51"/>
      <c r="MJ18" s="51"/>
      <c r="MK18" s="51"/>
      <c r="ML18" s="51"/>
      <c r="MM18" s="51"/>
      <c r="MN18" s="51"/>
      <c r="MO18" s="51"/>
      <c r="MP18" s="51"/>
      <c r="MQ18" s="51"/>
      <c r="MR18" s="51"/>
      <c r="MS18" s="51"/>
      <c r="MT18" s="51"/>
      <c r="MU18" s="51"/>
      <c r="MV18" s="51"/>
      <c r="MW18" s="51"/>
      <c r="MX18" s="51"/>
      <c r="MY18" s="51"/>
      <c r="MZ18" s="51"/>
      <c r="NA18" s="51"/>
      <c r="NB18" s="51"/>
      <c r="NC18" s="51"/>
      <c r="ND18" s="51"/>
      <c r="NE18" s="51"/>
      <c r="NF18" s="51"/>
      <c r="NG18" s="51"/>
      <c r="NH18" s="51"/>
      <c r="NI18" s="51"/>
      <c r="NJ18" s="51"/>
      <c r="NK18" s="51"/>
      <c r="NL18" s="51"/>
      <c r="NM18" s="51"/>
      <c r="NN18" s="51"/>
      <c r="NO18" s="51"/>
      <c r="NP18" s="51"/>
      <c r="NQ18" s="51"/>
      <c r="NR18" s="51"/>
      <c r="NS18" s="51"/>
      <c r="NT18" s="51"/>
      <c r="NU18" s="51"/>
      <c r="NV18" s="51"/>
      <c r="NW18" s="51"/>
      <c r="NX18" s="51"/>
      <c r="NY18" s="51"/>
      <c r="NZ18" s="51"/>
      <c r="OA18" s="51"/>
      <c r="OB18" s="51"/>
      <c r="OC18" s="51"/>
      <c r="OD18" s="51"/>
      <c r="OE18" s="51"/>
      <c r="OF18" s="51"/>
      <c r="OG18" s="51"/>
      <c r="OH18" s="51"/>
      <c r="OI18" s="51"/>
      <c r="OJ18" s="51"/>
      <c r="OK18" s="51"/>
      <c r="OL18" s="51"/>
      <c r="OM18" s="51"/>
      <c r="ON18" s="51"/>
      <c r="OO18" s="51"/>
      <c r="OP18" s="51"/>
      <c r="OQ18" s="51"/>
      <c r="OR18" s="51"/>
      <c r="OS18" s="51"/>
      <c r="OT18" s="51"/>
      <c r="OU18" s="51"/>
      <c r="OV18" s="51"/>
      <c r="OW18" s="51"/>
      <c r="OX18" s="51"/>
      <c r="OY18" s="51"/>
      <c r="OZ18" s="51"/>
      <c r="PA18" s="51"/>
      <c r="PB18" s="51"/>
      <c r="PC18" s="51"/>
      <c r="PD18" s="51"/>
      <c r="PE18" s="51"/>
      <c r="PF18" s="51"/>
      <c r="PG18" s="51"/>
      <c r="PH18" s="51"/>
      <c r="PI18" s="51"/>
      <c r="PJ18" s="51"/>
      <c r="PK18" s="51"/>
      <c r="PL18" s="51"/>
      <c r="PM18" s="51"/>
      <c r="PN18" s="51"/>
      <c r="PO18" s="51"/>
      <c r="PP18" s="51"/>
      <c r="PQ18" s="51"/>
      <c r="PR18" s="51"/>
      <c r="PS18" s="51"/>
      <c r="PT18" s="51"/>
      <c r="PU18" s="51"/>
      <c r="PV18" s="51"/>
      <c r="PW18" s="51"/>
      <c r="PX18" s="51"/>
      <c r="PY18" s="51"/>
      <c r="PZ18" s="51"/>
      <c r="QA18" s="51"/>
      <c r="QB18" s="51"/>
      <c r="QC18" s="51"/>
      <c r="QD18" s="51"/>
      <c r="QE18" s="51"/>
      <c r="QF18" s="51"/>
      <c r="QG18" s="51"/>
      <c r="QH18" s="51"/>
      <c r="QI18" s="51"/>
      <c r="QJ18" s="51"/>
      <c r="QK18" s="51"/>
      <c r="QL18" s="51"/>
      <c r="QM18" s="51"/>
      <c r="QN18" s="51"/>
      <c r="QO18" s="51"/>
      <c r="QP18" s="51"/>
      <c r="QQ18" s="51"/>
      <c r="QR18" s="51"/>
      <c r="QS18" s="51"/>
      <c r="QT18" s="51"/>
      <c r="QU18" s="51"/>
      <c r="QV18" s="51"/>
      <c r="QW18" s="51"/>
      <c r="QX18" s="51"/>
      <c r="QY18" s="51"/>
      <c r="QZ18" s="51"/>
      <c r="RA18" s="51"/>
      <c r="RB18" s="51"/>
      <c r="RC18" s="51"/>
      <c r="RD18" s="51"/>
      <c r="RE18" s="51"/>
      <c r="RF18" s="51"/>
      <c r="RG18" s="51"/>
      <c r="RH18" s="51"/>
      <c r="RI18" s="51"/>
      <c r="RJ18" s="51"/>
      <c r="RK18" s="51"/>
      <c r="RL18" s="51"/>
      <c r="RM18" s="51"/>
      <c r="RN18" s="51"/>
      <c r="RO18" s="51"/>
      <c r="RP18" s="51"/>
      <c r="RQ18" s="51"/>
      <c r="RR18" s="51"/>
      <c r="RS18" s="51"/>
      <c r="RT18" s="51"/>
      <c r="RU18" s="51"/>
      <c r="RV18" s="51"/>
      <c r="RW18" s="51"/>
      <c r="RX18" s="51"/>
      <c r="RY18" s="51"/>
      <c r="RZ18" s="51"/>
      <c r="SA18" s="51"/>
      <c r="SB18" s="51"/>
      <c r="SC18" s="51"/>
      <c r="SD18" s="51"/>
      <c r="SE18" s="51"/>
      <c r="SF18" s="51"/>
      <c r="SG18" s="51"/>
      <c r="SH18" s="51"/>
      <c r="SI18" s="51"/>
      <c r="SJ18" s="51"/>
      <c r="SK18" s="51"/>
      <c r="SL18" s="51"/>
      <c r="SM18" s="51"/>
      <c r="SN18" s="51"/>
      <c r="SO18" s="51"/>
      <c r="SP18" s="51"/>
      <c r="SQ18" s="51"/>
      <c r="SR18" s="51"/>
      <c r="SS18" s="51"/>
      <c r="ST18" s="51"/>
      <c r="SU18" s="51"/>
      <c r="SV18" s="51"/>
      <c r="SW18" s="51"/>
      <c r="SX18" s="51"/>
      <c r="SY18" s="51"/>
      <c r="SZ18" s="51"/>
      <c r="TA18" s="51"/>
      <c r="TB18" s="51"/>
      <c r="TC18" s="51"/>
      <c r="TD18" s="51"/>
      <c r="TE18" s="51"/>
      <c r="TF18" s="51"/>
      <c r="TG18" s="51"/>
      <c r="TH18" s="51"/>
      <c r="TI18" s="51"/>
      <c r="TJ18" s="51"/>
      <c r="TK18" s="51"/>
      <c r="TL18" s="51"/>
      <c r="TM18" s="51"/>
      <c r="TN18" s="51"/>
      <c r="TO18" s="51"/>
      <c r="TP18" s="51"/>
      <c r="TQ18" s="51"/>
      <c r="TR18" s="51"/>
      <c r="TS18" s="51"/>
      <c r="TT18" s="51"/>
      <c r="TU18" s="51"/>
      <c r="TV18" s="51"/>
      <c r="TW18" s="51"/>
      <c r="TX18" s="51"/>
      <c r="TY18" s="51"/>
      <c r="TZ18" s="51"/>
      <c r="UA18" s="51"/>
      <c r="UB18" s="51"/>
      <c r="UC18" s="51"/>
      <c r="UD18" s="51"/>
      <c r="UE18" s="51"/>
      <c r="UF18" s="51"/>
      <c r="UG18" s="51"/>
      <c r="UH18" s="51"/>
      <c r="UI18" s="51"/>
      <c r="UJ18" s="51"/>
      <c r="UK18" s="51"/>
      <c r="UL18" s="51"/>
      <c r="UM18" s="51"/>
      <c r="UN18" s="51"/>
      <c r="UO18" s="51"/>
      <c r="UP18" s="51"/>
      <c r="UQ18" s="51"/>
      <c r="UR18" s="51"/>
      <c r="US18" s="51"/>
      <c r="UT18" s="51"/>
      <c r="UU18" s="51"/>
      <c r="UV18" s="51"/>
      <c r="UW18" s="51"/>
      <c r="UX18" s="51"/>
      <c r="UY18" s="51"/>
      <c r="UZ18" s="51"/>
      <c r="VA18" s="51"/>
      <c r="VB18" s="51"/>
      <c r="VC18" s="51"/>
      <c r="VD18" s="51"/>
      <c r="VE18" s="51"/>
      <c r="VF18" s="51"/>
      <c r="VG18" s="51"/>
      <c r="VH18" s="51"/>
      <c r="VI18" s="51"/>
      <c r="VJ18" s="51"/>
      <c r="VK18" s="51"/>
      <c r="VL18" s="51"/>
      <c r="VM18" s="51"/>
      <c r="VN18" s="51"/>
      <c r="VO18" s="51"/>
      <c r="VP18" s="51"/>
      <c r="VQ18" s="51"/>
      <c r="VR18" s="51"/>
      <c r="VS18" s="51"/>
      <c r="VT18" s="51"/>
      <c r="VU18" s="51"/>
      <c r="VV18" s="51"/>
      <c r="VW18" s="51"/>
      <c r="VX18" s="51"/>
      <c r="VY18" s="51"/>
      <c r="VZ18" s="51"/>
      <c r="WA18" s="51"/>
      <c r="WB18" s="51"/>
      <c r="WC18" s="51"/>
      <c r="WD18" s="51"/>
      <c r="WE18" s="51"/>
      <c r="WF18" s="51"/>
      <c r="WG18" s="51"/>
      <c r="WH18" s="51"/>
      <c r="WI18" s="51"/>
      <c r="WJ18" s="51"/>
      <c r="WK18" s="51"/>
      <c r="WL18" s="51"/>
      <c r="WM18" s="51"/>
      <c r="WN18" s="51"/>
      <c r="WO18" s="51"/>
      <c r="WP18" s="51"/>
      <c r="WQ18" s="51"/>
      <c r="WR18" s="51"/>
      <c r="WS18" s="51"/>
      <c r="WT18" s="51"/>
      <c r="WU18" s="51"/>
      <c r="WV18" s="51"/>
      <c r="WW18" s="51"/>
      <c r="WX18" s="51"/>
      <c r="WY18" s="51"/>
      <c r="WZ18" s="51"/>
      <c r="XA18" s="51"/>
      <c r="XB18" s="51"/>
      <c r="XC18" s="51"/>
      <c r="XD18" s="51"/>
      <c r="XE18" s="51"/>
      <c r="XF18" s="51"/>
      <c r="XG18" s="51"/>
      <c r="XH18" s="51"/>
      <c r="XI18" s="51"/>
      <c r="XJ18" s="51"/>
      <c r="XK18" s="51"/>
      <c r="XL18" s="51"/>
      <c r="XM18" s="51"/>
      <c r="XN18" s="51"/>
      <c r="XO18" s="51"/>
      <c r="XP18" s="51"/>
      <c r="XQ18" s="51"/>
      <c r="XR18" s="51"/>
      <c r="XS18" s="51"/>
      <c r="XT18" s="51"/>
      <c r="XU18" s="51"/>
      <c r="XV18" s="51"/>
      <c r="XW18" s="51"/>
      <c r="XX18" s="51"/>
      <c r="XY18" s="51"/>
      <c r="XZ18" s="51"/>
      <c r="YA18" s="51"/>
      <c r="YB18" s="51"/>
      <c r="YC18" s="51"/>
      <c r="YD18" s="51"/>
      <c r="YE18" s="51"/>
      <c r="YF18" s="51"/>
      <c r="YG18" s="51"/>
      <c r="YH18" s="51"/>
      <c r="YI18" s="51"/>
      <c r="YJ18" s="51"/>
      <c r="YK18" s="51"/>
      <c r="YL18" s="51"/>
      <c r="YM18" s="51"/>
      <c r="YN18" s="51"/>
      <c r="YO18" s="51"/>
      <c r="YP18" s="51"/>
      <c r="YQ18" s="51"/>
      <c r="YR18" s="51"/>
      <c r="YS18" s="51"/>
      <c r="YT18" s="51"/>
      <c r="YU18" s="51"/>
      <c r="YV18" s="51"/>
      <c r="YW18" s="51"/>
      <c r="YX18" s="51"/>
      <c r="YY18" s="51"/>
      <c r="YZ18" s="51"/>
      <c r="ZA18" s="51"/>
      <c r="ZB18" s="51"/>
      <c r="ZC18" s="51"/>
      <c r="ZD18" s="51"/>
      <c r="ZE18" s="51"/>
      <c r="ZF18" s="51"/>
      <c r="ZG18" s="51"/>
      <c r="ZH18" s="51"/>
      <c r="ZI18" s="51"/>
      <c r="ZJ18" s="51"/>
      <c r="ZK18" s="51"/>
      <c r="ZL18" s="51"/>
      <c r="ZM18" s="51"/>
      <c r="ZN18" s="51"/>
      <c r="ZO18" s="51"/>
      <c r="ZP18" s="51"/>
      <c r="ZQ18" s="51"/>
      <c r="ZR18" s="51"/>
      <c r="ZS18" s="51"/>
      <c r="ZT18" s="51"/>
      <c r="ZU18" s="51"/>
      <c r="ZV18" s="51"/>
      <c r="ZW18" s="51"/>
      <c r="ZX18" s="51"/>
      <c r="ZY18" s="51"/>
      <c r="ZZ18" s="51"/>
      <c r="AAA18" s="51"/>
      <c r="AAB18" s="51"/>
      <c r="AAC18" s="51"/>
      <c r="AAD18" s="51"/>
      <c r="AAE18" s="51"/>
      <c r="AAF18" s="51"/>
      <c r="AAG18" s="51"/>
      <c r="AAH18" s="51"/>
      <c r="AAI18" s="51"/>
      <c r="AAJ18" s="51"/>
      <c r="AAK18" s="51"/>
      <c r="AAL18" s="51"/>
      <c r="AAM18" s="51"/>
      <c r="AAN18" s="51"/>
      <c r="AAO18" s="51"/>
      <c r="AAP18" s="51"/>
      <c r="AAQ18" s="51"/>
      <c r="AAR18" s="51"/>
      <c r="AAS18" s="51"/>
      <c r="AAT18" s="51"/>
      <c r="AAU18" s="51"/>
      <c r="AAV18" s="51"/>
      <c r="AAW18" s="51"/>
      <c r="AAX18" s="51"/>
      <c r="AAY18" s="51"/>
      <c r="AAZ18" s="51"/>
      <c r="ABA18" s="51"/>
      <c r="ABB18" s="51"/>
      <c r="ABC18" s="51"/>
      <c r="ABD18" s="51"/>
      <c r="ABE18" s="51"/>
      <c r="ABF18" s="51"/>
      <c r="ABG18" s="51"/>
      <c r="ABH18" s="51"/>
      <c r="ABI18" s="51"/>
      <c r="ABJ18" s="51"/>
      <c r="ABK18" s="51"/>
      <c r="ABL18" s="51"/>
      <c r="ABM18" s="51"/>
      <c r="ABN18" s="51"/>
      <c r="ABO18" s="51"/>
      <c r="ABP18" s="51"/>
      <c r="ABQ18" s="51"/>
      <c r="ABR18" s="51"/>
      <c r="ABS18" s="51"/>
      <c r="ABT18" s="51"/>
      <c r="ABU18" s="51"/>
      <c r="ABV18" s="51"/>
      <c r="ABW18" s="51"/>
      <c r="ABX18" s="51"/>
      <c r="ABY18" s="51"/>
      <c r="ABZ18" s="51"/>
      <c r="ACA18" s="51"/>
      <c r="ACB18" s="51"/>
      <c r="ACC18" s="51"/>
      <c r="ACD18" s="51"/>
      <c r="ACE18" s="51"/>
      <c r="ACF18" s="51"/>
      <c r="ACG18" s="51"/>
      <c r="ACH18" s="51"/>
      <c r="ACI18" s="51"/>
      <c r="ACJ18" s="51"/>
      <c r="ACK18" s="51"/>
      <c r="ACL18" s="51"/>
      <c r="ACM18" s="51"/>
      <c r="ACN18" s="51"/>
      <c r="ACO18" s="51"/>
      <c r="ACP18" s="51"/>
      <c r="ACQ18" s="51"/>
      <c r="ACR18" s="51"/>
      <c r="ACS18" s="51"/>
      <c r="ACT18" s="51"/>
      <c r="ACU18" s="51"/>
      <c r="ACV18" s="51"/>
      <c r="ACW18" s="51"/>
      <c r="ACX18" s="51"/>
      <c r="ACY18" s="51"/>
      <c r="ACZ18" s="51"/>
      <c r="ADA18" s="51"/>
      <c r="ADB18" s="51"/>
      <c r="ADC18" s="51"/>
      <c r="ADD18" s="51"/>
      <c r="ADE18" s="51"/>
      <c r="ADF18" s="51"/>
      <c r="ADG18" s="51"/>
      <c r="ADH18" s="51"/>
      <c r="ADI18" s="51"/>
      <c r="ADJ18" s="51"/>
      <c r="ADK18" s="51"/>
      <c r="ADL18" s="51"/>
      <c r="ADM18" s="51"/>
      <c r="ADN18" s="51"/>
      <c r="ADO18" s="51"/>
      <c r="ADP18" s="51"/>
      <c r="ADQ18" s="51"/>
      <c r="ADR18" s="51"/>
      <c r="ADS18" s="51"/>
      <c r="ADT18" s="51"/>
      <c r="ADU18" s="51"/>
      <c r="ADV18" s="51"/>
      <c r="ADW18" s="51"/>
      <c r="ADX18" s="51"/>
      <c r="ADY18" s="51"/>
      <c r="ADZ18" s="51"/>
      <c r="AEA18" s="51"/>
      <c r="AEB18" s="51"/>
      <c r="AEC18" s="51"/>
      <c r="AED18" s="51"/>
      <c r="AEE18" s="51"/>
      <c r="AEF18" s="51"/>
      <c r="AEG18" s="51"/>
      <c r="AEH18" s="51"/>
      <c r="AEI18" s="51"/>
      <c r="AEJ18" s="51"/>
      <c r="AEK18" s="51"/>
      <c r="AEL18" s="51"/>
      <c r="AEM18" s="51"/>
      <c r="AEN18" s="51"/>
      <c r="AEO18" s="51"/>
      <c r="AEP18" s="51"/>
      <c r="AEQ18" s="51"/>
      <c r="AER18" s="51"/>
      <c r="AES18" s="51"/>
      <c r="AET18" s="51"/>
      <c r="AEU18" s="51"/>
      <c r="AEV18" s="51"/>
      <c r="AEW18" s="51"/>
      <c r="AEX18" s="51"/>
      <c r="AEY18" s="51"/>
      <c r="AEZ18" s="51"/>
      <c r="AFA18" s="51"/>
      <c r="AFB18" s="51"/>
      <c r="AFC18" s="51"/>
      <c r="AFD18" s="51"/>
      <c r="AFE18" s="51"/>
      <c r="AFF18" s="51"/>
      <c r="AFG18" s="51"/>
      <c r="AFH18" s="51"/>
      <c r="AFI18" s="51"/>
      <c r="AFJ18" s="51"/>
      <c r="AFK18" s="51"/>
      <c r="AFL18" s="51"/>
      <c r="AFM18" s="51"/>
      <c r="AFN18" s="51"/>
      <c r="AFO18" s="51"/>
      <c r="AFP18" s="51"/>
      <c r="AFQ18" s="51"/>
      <c r="AFR18" s="51"/>
      <c r="AFS18" s="51"/>
      <c r="AFT18" s="51"/>
      <c r="AFU18" s="51"/>
      <c r="AFV18" s="51"/>
      <c r="AFW18" s="51"/>
      <c r="AFX18" s="51"/>
      <c r="AFY18" s="51"/>
      <c r="AFZ18" s="51"/>
      <c r="AGA18" s="51"/>
      <c r="AGB18" s="51"/>
      <c r="AGC18" s="51"/>
      <c r="AGD18" s="51"/>
      <c r="AGE18" s="51"/>
      <c r="AGF18" s="51"/>
      <c r="AGG18" s="51"/>
      <c r="AGH18" s="51"/>
      <c r="AGI18" s="51"/>
      <c r="AGJ18" s="51"/>
      <c r="AGK18" s="51"/>
      <c r="AGL18" s="51"/>
      <c r="AGM18" s="51"/>
      <c r="AGN18" s="51"/>
      <c r="AGO18" s="51"/>
      <c r="AGP18" s="51"/>
      <c r="AGQ18" s="51"/>
      <c r="AGR18" s="51"/>
      <c r="AGS18" s="51"/>
      <c r="AGT18" s="51"/>
      <c r="AGU18" s="51"/>
      <c r="AGV18" s="51"/>
      <c r="AGW18" s="51"/>
      <c r="AGX18" s="51"/>
      <c r="AGY18" s="51"/>
      <c r="AGZ18" s="51"/>
      <c r="AHA18" s="51"/>
      <c r="AHB18" s="51"/>
      <c r="AHC18" s="51"/>
      <c r="AHD18" s="51"/>
      <c r="AHE18" s="51"/>
      <c r="AHF18" s="51"/>
      <c r="AHG18" s="51"/>
      <c r="AHH18" s="51"/>
      <c r="AHI18" s="51"/>
      <c r="AHJ18" s="51"/>
      <c r="AHK18" s="51"/>
      <c r="AHL18" s="51"/>
      <c r="AHM18" s="51"/>
      <c r="AHN18" s="51"/>
      <c r="AHO18" s="51"/>
      <c r="AHP18" s="51"/>
      <c r="AHQ18" s="51"/>
      <c r="AHR18" s="51"/>
      <c r="AHS18" s="51"/>
      <c r="AHT18" s="51"/>
      <c r="AHU18" s="51"/>
      <c r="AHV18" s="51"/>
      <c r="AHW18" s="51"/>
      <c r="AHX18" s="51"/>
      <c r="AHY18" s="51"/>
      <c r="AHZ18" s="51"/>
      <c r="AIA18" s="51"/>
      <c r="AIB18" s="51"/>
      <c r="AIC18" s="51"/>
      <c r="AID18" s="51"/>
      <c r="AIE18" s="51"/>
      <c r="AIF18" s="51"/>
      <c r="AIG18" s="51"/>
      <c r="AIH18" s="51"/>
      <c r="AII18" s="51"/>
      <c r="AIJ18" s="51"/>
      <c r="AIK18" s="51"/>
      <c r="AIL18" s="51"/>
      <c r="AIM18" s="51"/>
      <c r="AIN18" s="51"/>
      <c r="AIO18" s="51"/>
      <c r="AIP18" s="51"/>
      <c r="AIQ18" s="51"/>
      <c r="AIR18" s="51"/>
      <c r="AIS18" s="51"/>
      <c r="AIT18" s="51"/>
      <c r="AIU18" s="51"/>
      <c r="AIV18" s="51"/>
      <c r="AIW18" s="51"/>
      <c r="AIX18" s="51"/>
      <c r="AIY18" s="51"/>
      <c r="AIZ18" s="51"/>
      <c r="AJA18" s="51"/>
      <c r="AJB18" s="51"/>
      <c r="AJC18" s="51"/>
      <c r="AJD18" s="51"/>
      <c r="AJE18" s="51"/>
      <c r="AJF18" s="51"/>
      <c r="AJG18" s="51"/>
      <c r="AJH18" s="51"/>
      <c r="AJI18" s="51"/>
      <c r="AJJ18" s="51"/>
      <c r="AJK18" s="51"/>
      <c r="AJL18" s="51"/>
      <c r="AJM18" s="51"/>
      <c r="AJN18" s="51"/>
      <c r="AJO18" s="51"/>
      <c r="AJP18" s="51"/>
      <c r="AJQ18" s="51"/>
      <c r="AJR18" s="51"/>
      <c r="AJS18" s="51"/>
      <c r="AJT18" s="51"/>
      <c r="AJU18" s="51"/>
      <c r="AJV18" s="51"/>
      <c r="AJW18" s="51"/>
      <c r="AJX18" s="51"/>
      <c r="AJY18" s="51"/>
      <c r="AJZ18" s="51"/>
      <c r="AKA18" s="51"/>
      <c r="AKB18" s="51"/>
      <c r="AKC18" s="51"/>
      <c r="AKD18" s="51"/>
      <c r="AKE18" s="51"/>
      <c r="AKF18" s="51"/>
      <c r="AKG18" s="51"/>
      <c r="AKH18" s="51"/>
      <c r="AKI18" s="51"/>
      <c r="AKJ18" s="51"/>
      <c r="AKK18" s="51"/>
      <c r="AKL18" s="51"/>
      <c r="AKM18" s="51"/>
      <c r="AKN18" s="51"/>
      <c r="AKO18" s="51"/>
      <c r="AKP18" s="51"/>
      <c r="AKQ18" s="51"/>
      <c r="AKR18" s="51"/>
      <c r="AKS18" s="51"/>
      <c r="AKT18" s="51"/>
      <c r="AKU18" s="51"/>
      <c r="AKV18" s="51"/>
      <c r="AKW18" s="51"/>
      <c r="AKX18" s="51"/>
      <c r="AKY18" s="51"/>
      <c r="AKZ18" s="51"/>
      <c r="ALA18" s="51"/>
      <c r="ALB18" s="51"/>
      <c r="ALC18" s="51"/>
      <c r="ALD18" s="51"/>
      <c r="ALE18" s="51"/>
      <c r="ALF18" s="51"/>
      <c r="ALG18" s="51"/>
      <c r="ALH18" s="51"/>
      <c r="ALI18" s="51"/>
      <c r="ALJ18" s="51"/>
      <c r="ALK18" s="51"/>
      <c r="ALL18" s="51"/>
      <c r="ALM18" s="51"/>
      <c r="ALN18" s="51"/>
      <c r="ALO18" s="51"/>
      <c r="ALP18" s="51"/>
      <c r="ALQ18" s="51"/>
      <c r="ALR18" s="51"/>
      <c r="ALS18" s="51"/>
      <c r="ALT18" s="51"/>
      <c r="ALU18" s="51"/>
      <c r="ALV18" s="51"/>
      <c r="ALW18" s="51"/>
      <c r="ALX18" s="51"/>
      <c r="ALY18" s="51"/>
      <c r="ALZ18" s="51"/>
      <c r="AMA18" s="51"/>
      <c r="AMB18" s="51"/>
      <c r="AMC18" s="51"/>
      <c r="AMD18" s="51"/>
      <c r="AME18" s="51"/>
      <c r="AMF18" s="51"/>
      <c r="AMG18" s="51"/>
      <c r="AMH18" s="51"/>
      <c r="AMI18" s="51"/>
      <c r="AMJ18" s="51"/>
    </row>
    <row r="19" customFormat="false" ht="63.4" hidden="false" customHeight="true" outlineLevel="0" collapsed="false">
      <c r="A19" s="51"/>
      <c r="B19" s="62" t="s">
        <v>20</v>
      </c>
      <c r="C19" s="63"/>
      <c r="D19" s="63"/>
      <c r="E19" s="64"/>
      <c r="F19" s="64"/>
      <c r="G19" s="65"/>
      <c r="H19" s="64"/>
      <c r="I19" s="66"/>
      <c r="J19" s="67"/>
      <c r="K19" s="59"/>
      <c r="L19" s="51"/>
      <c r="M19" s="51"/>
      <c r="N19" s="51"/>
      <c r="O19" s="51"/>
      <c r="P19" s="51"/>
      <c r="Q19" s="51"/>
      <c r="R19" s="51"/>
      <c r="S19" s="51"/>
      <c r="T19" s="51"/>
      <c r="U19" s="51"/>
      <c r="V19" s="51"/>
      <c r="W19" s="51"/>
      <c r="X19" s="51"/>
      <c r="Y19" s="51"/>
      <c r="Z19" s="51"/>
      <c r="AA19" s="51"/>
      <c r="AB19" s="51"/>
      <c r="AC19" s="51"/>
      <c r="AD19" s="51"/>
      <c r="AE19" s="51"/>
      <c r="AF19" s="51"/>
      <c r="AG19" s="51"/>
      <c r="AH19" s="51"/>
      <c r="AI19" s="51"/>
      <c r="AJ19" s="51"/>
      <c r="AK19" s="51"/>
      <c r="AL19" s="51"/>
      <c r="AM19" s="51"/>
      <c r="AN19" s="51"/>
      <c r="AO19" s="51"/>
      <c r="AP19" s="51"/>
      <c r="AQ19" s="51"/>
      <c r="AR19" s="51"/>
      <c r="AS19" s="51"/>
      <c r="AT19" s="51"/>
      <c r="AU19" s="51"/>
      <c r="AV19" s="51"/>
      <c r="AW19" s="51"/>
      <c r="AX19" s="51"/>
      <c r="AY19" s="51"/>
      <c r="AZ19" s="51"/>
      <c r="BA19" s="51"/>
      <c r="BB19" s="51"/>
      <c r="BC19" s="51"/>
      <c r="BD19" s="51"/>
      <c r="BE19" s="51"/>
      <c r="BF19" s="51"/>
      <c r="BG19" s="51"/>
      <c r="BH19" s="51"/>
      <c r="BI19" s="51"/>
      <c r="BJ19" s="51"/>
      <c r="BK19" s="51"/>
      <c r="BL19" s="51"/>
      <c r="BM19" s="51"/>
      <c r="BN19" s="51"/>
      <c r="BO19" s="51"/>
      <c r="BP19" s="51"/>
      <c r="BQ19" s="51"/>
      <c r="BR19" s="51"/>
      <c r="BS19" s="51"/>
      <c r="BT19" s="51"/>
      <c r="BU19" s="51"/>
      <c r="BV19" s="51"/>
      <c r="BW19" s="51"/>
      <c r="BX19" s="51"/>
      <c r="BY19" s="51"/>
      <c r="BZ19" s="51"/>
      <c r="CA19" s="51"/>
      <c r="CB19" s="51"/>
      <c r="CC19" s="51"/>
      <c r="CD19" s="51"/>
      <c r="CE19" s="51"/>
      <c r="CF19" s="51"/>
      <c r="CG19" s="51"/>
      <c r="CH19" s="51"/>
      <c r="CI19" s="51"/>
      <c r="CJ19" s="51"/>
      <c r="CK19" s="51"/>
      <c r="CL19" s="51"/>
      <c r="CM19" s="51"/>
      <c r="CN19" s="51"/>
      <c r="CO19" s="51"/>
      <c r="CP19" s="51"/>
      <c r="CQ19" s="51"/>
      <c r="CR19" s="51"/>
      <c r="CS19" s="51"/>
      <c r="CT19" s="51"/>
      <c r="CU19" s="51"/>
      <c r="CV19" s="51"/>
      <c r="CW19" s="51"/>
      <c r="CX19" s="51"/>
      <c r="CY19" s="51"/>
      <c r="CZ19" s="51"/>
      <c r="DA19" s="51"/>
      <c r="DB19" s="51"/>
      <c r="DC19" s="51"/>
      <c r="DD19" s="51"/>
      <c r="DE19" s="51"/>
      <c r="DF19" s="51"/>
      <c r="DG19" s="51"/>
      <c r="DH19" s="51"/>
      <c r="DI19" s="51"/>
      <c r="DJ19" s="51"/>
      <c r="DK19" s="51"/>
      <c r="DL19" s="51"/>
      <c r="DM19" s="51"/>
      <c r="DN19" s="51"/>
      <c r="DO19" s="51"/>
      <c r="DP19" s="51"/>
      <c r="DQ19" s="51"/>
      <c r="DR19" s="51"/>
      <c r="DS19" s="51"/>
      <c r="DT19" s="51"/>
      <c r="DU19" s="51"/>
      <c r="DV19" s="51"/>
      <c r="DW19" s="51"/>
      <c r="DX19" s="51"/>
      <c r="DY19" s="51"/>
      <c r="DZ19" s="51"/>
      <c r="EA19" s="51"/>
      <c r="EB19" s="51"/>
      <c r="EC19" s="51"/>
      <c r="ED19" s="51"/>
      <c r="EE19" s="51"/>
      <c r="EF19" s="51"/>
      <c r="EG19" s="51"/>
      <c r="EH19" s="51"/>
      <c r="EI19" s="51"/>
      <c r="EJ19" s="51"/>
      <c r="EK19" s="51"/>
      <c r="EL19" s="51"/>
      <c r="EM19" s="51"/>
      <c r="EN19" s="51"/>
      <c r="EO19" s="51"/>
      <c r="EP19" s="51"/>
      <c r="EQ19" s="51"/>
      <c r="ER19" s="51"/>
      <c r="ES19" s="51"/>
      <c r="ET19" s="51"/>
      <c r="EU19" s="51"/>
      <c r="EV19" s="51"/>
      <c r="EW19" s="51"/>
      <c r="EX19" s="51"/>
      <c r="EY19" s="51"/>
      <c r="EZ19" s="51"/>
      <c r="FA19" s="51"/>
      <c r="FB19" s="51"/>
      <c r="FC19" s="51"/>
      <c r="FD19" s="51"/>
      <c r="FE19" s="51"/>
      <c r="FF19" s="51"/>
      <c r="FG19" s="51"/>
      <c r="FH19" s="51"/>
      <c r="FI19" s="51"/>
      <c r="FJ19" s="51"/>
      <c r="FK19" s="51"/>
      <c r="FL19" s="51"/>
      <c r="FM19" s="51"/>
      <c r="FN19" s="51"/>
      <c r="FO19" s="51"/>
      <c r="FP19" s="51"/>
      <c r="FQ19" s="51"/>
      <c r="FR19" s="51"/>
      <c r="FS19" s="51"/>
      <c r="FT19" s="51"/>
      <c r="FU19" s="51"/>
      <c r="FV19" s="51"/>
      <c r="FW19" s="51"/>
      <c r="FX19" s="51"/>
      <c r="FY19" s="51"/>
      <c r="FZ19" s="51"/>
      <c r="GA19" s="51"/>
      <c r="GB19" s="51"/>
      <c r="GC19" s="51"/>
      <c r="GD19" s="51"/>
      <c r="GE19" s="51"/>
      <c r="GF19" s="51"/>
      <c r="GG19" s="51"/>
      <c r="GH19" s="51"/>
      <c r="GI19" s="51"/>
      <c r="GJ19" s="51"/>
      <c r="GK19" s="51"/>
      <c r="GL19" s="51"/>
      <c r="GM19" s="51"/>
      <c r="GN19" s="51"/>
      <c r="GO19" s="51"/>
      <c r="GP19" s="51"/>
      <c r="GQ19" s="51"/>
      <c r="GR19" s="51"/>
      <c r="GS19" s="51"/>
      <c r="GT19" s="51"/>
      <c r="GU19" s="51"/>
      <c r="GV19" s="51"/>
      <c r="GW19" s="51"/>
      <c r="GX19" s="51"/>
      <c r="GY19" s="51"/>
      <c r="GZ19" s="51"/>
      <c r="HA19" s="51"/>
      <c r="HB19" s="51"/>
      <c r="HC19" s="51"/>
      <c r="HD19" s="51"/>
      <c r="HE19" s="51"/>
      <c r="HF19" s="51"/>
      <c r="HG19" s="51"/>
      <c r="HH19" s="51"/>
      <c r="HI19" s="51"/>
      <c r="HJ19" s="51"/>
      <c r="HK19" s="51"/>
      <c r="HL19" s="51"/>
      <c r="HM19" s="51"/>
      <c r="HN19" s="51"/>
      <c r="HO19" s="51"/>
      <c r="HP19" s="51"/>
      <c r="HQ19" s="51"/>
      <c r="HR19" s="51"/>
      <c r="HS19" s="51"/>
      <c r="HT19" s="51"/>
      <c r="HU19" s="51"/>
      <c r="HV19" s="51"/>
      <c r="HW19" s="51"/>
      <c r="HX19" s="51"/>
      <c r="HY19" s="51"/>
      <c r="HZ19" s="51"/>
      <c r="IA19" s="51"/>
      <c r="IB19" s="51"/>
      <c r="IC19" s="51"/>
      <c r="ID19" s="51"/>
      <c r="IE19" s="51"/>
      <c r="IF19" s="51"/>
      <c r="IG19" s="51"/>
      <c r="IH19" s="51"/>
      <c r="II19" s="51"/>
      <c r="IJ19" s="51"/>
      <c r="IK19" s="51"/>
      <c r="IL19" s="51"/>
      <c r="IM19" s="51"/>
      <c r="IN19" s="51"/>
      <c r="IO19" s="51"/>
      <c r="IP19" s="51"/>
      <c r="IQ19" s="51"/>
      <c r="IR19" s="51"/>
      <c r="IS19" s="51"/>
      <c r="IT19" s="51"/>
      <c r="IU19" s="51"/>
      <c r="IV19" s="51"/>
      <c r="IW19" s="51"/>
      <c r="IX19" s="51"/>
      <c r="IY19" s="51"/>
      <c r="IZ19" s="51"/>
      <c r="JA19" s="51"/>
      <c r="JB19" s="51"/>
      <c r="JC19" s="51"/>
      <c r="JD19" s="51"/>
      <c r="JE19" s="51"/>
      <c r="JF19" s="51"/>
      <c r="JG19" s="51"/>
      <c r="JH19" s="51"/>
      <c r="JI19" s="51"/>
      <c r="JJ19" s="51"/>
      <c r="JK19" s="51"/>
      <c r="JL19" s="51"/>
      <c r="JM19" s="51"/>
      <c r="JN19" s="51"/>
      <c r="JO19" s="51"/>
      <c r="JP19" s="51"/>
      <c r="JQ19" s="51"/>
      <c r="JR19" s="51"/>
      <c r="JS19" s="51"/>
      <c r="JT19" s="51"/>
      <c r="JU19" s="51"/>
      <c r="JV19" s="51"/>
      <c r="JW19" s="51"/>
      <c r="JX19" s="51"/>
      <c r="JY19" s="51"/>
      <c r="JZ19" s="51"/>
      <c r="KA19" s="51"/>
      <c r="KB19" s="51"/>
      <c r="KC19" s="51"/>
      <c r="KD19" s="51"/>
      <c r="KE19" s="51"/>
      <c r="KF19" s="51"/>
      <c r="KG19" s="51"/>
      <c r="KH19" s="51"/>
      <c r="KI19" s="51"/>
      <c r="KJ19" s="51"/>
      <c r="KK19" s="51"/>
      <c r="KL19" s="51"/>
      <c r="KM19" s="51"/>
      <c r="KN19" s="51"/>
      <c r="KO19" s="51"/>
      <c r="KP19" s="51"/>
      <c r="KQ19" s="51"/>
      <c r="KR19" s="51"/>
      <c r="KS19" s="51"/>
      <c r="KT19" s="51"/>
      <c r="KU19" s="51"/>
      <c r="KV19" s="51"/>
      <c r="KW19" s="51"/>
      <c r="KX19" s="51"/>
      <c r="KY19" s="51"/>
      <c r="KZ19" s="51"/>
      <c r="LA19" s="51"/>
      <c r="LB19" s="51"/>
      <c r="LC19" s="51"/>
      <c r="LD19" s="51"/>
      <c r="LE19" s="51"/>
      <c r="LF19" s="51"/>
      <c r="LG19" s="51"/>
      <c r="LH19" s="51"/>
      <c r="LI19" s="51"/>
      <c r="LJ19" s="51"/>
      <c r="LK19" s="51"/>
      <c r="LL19" s="51"/>
      <c r="LM19" s="51"/>
      <c r="LN19" s="51"/>
      <c r="LO19" s="51"/>
      <c r="LP19" s="51"/>
      <c r="LQ19" s="51"/>
      <c r="LR19" s="51"/>
      <c r="LS19" s="51"/>
      <c r="LT19" s="51"/>
      <c r="LU19" s="51"/>
      <c r="LV19" s="51"/>
      <c r="LW19" s="51"/>
      <c r="LX19" s="51"/>
      <c r="LY19" s="51"/>
      <c r="LZ19" s="51"/>
      <c r="MA19" s="51"/>
      <c r="MB19" s="51"/>
      <c r="MC19" s="51"/>
      <c r="MD19" s="51"/>
      <c r="ME19" s="51"/>
      <c r="MF19" s="51"/>
      <c r="MG19" s="51"/>
      <c r="MH19" s="51"/>
      <c r="MI19" s="51"/>
      <c r="MJ19" s="51"/>
      <c r="MK19" s="51"/>
      <c r="ML19" s="51"/>
      <c r="MM19" s="51"/>
      <c r="MN19" s="51"/>
      <c r="MO19" s="51"/>
      <c r="MP19" s="51"/>
      <c r="MQ19" s="51"/>
      <c r="MR19" s="51"/>
      <c r="MS19" s="51"/>
      <c r="MT19" s="51"/>
      <c r="MU19" s="51"/>
      <c r="MV19" s="51"/>
      <c r="MW19" s="51"/>
      <c r="MX19" s="51"/>
      <c r="MY19" s="51"/>
      <c r="MZ19" s="51"/>
      <c r="NA19" s="51"/>
      <c r="NB19" s="51"/>
      <c r="NC19" s="51"/>
      <c r="ND19" s="51"/>
      <c r="NE19" s="51"/>
      <c r="NF19" s="51"/>
      <c r="NG19" s="51"/>
      <c r="NH19" s="51"/>
      <c r="NI19" s="51"/>
      <c r="NJ19" s="51"/>
      <c r="NK19" s="51"/>
      <c r="NL19" s="51"/>
      <c r="NM19" s="51"/>
      <c r="NN19" s="51"/>
      <c r="NO19" s="51"/>
      <c r="NP19" s="51"/>
      <c r="NQ19" s="51"/>
      <c r="NR19" s="51"/>
      <c r="NS19" s="51"/>
      <c r="NT19" s="51"/>
      <c r="NU19" s="51"/>
      <c r="NV19" s="51"/>
      <c r="NW19" s="51"/>
      <c r="NX19" s="51"/>
      <c r="NY19" s="51"/>
      <c r="NZ19" s="51"/>
      <c r="OA19" s="51"/>
      <c r="OB19" s="51"/>
      <c r="OC19" s="51"/>
      <c r="OD19" s="51"/>
      <c r="OE19" s="51"/>
      <c r="OF19" s="51"/>
      <c r="OG19" s="51"/>
      <c r="OH19" s="51"/>
      <c r="OI19" s="51"/>
      <c r="OJ19" s="51"/>
      <c r="OK19" s="51"/>
      <c r="OL19" s="51"/>
      <c r="OM19" s="51"/>
      <c r="ON19" s="51"/>
      <c r="OO19" s="51"/>
      <c r="OP19" s="51"/>
      <c r="OQ19" s="51"/>
      <c r="OR19" s="51"/>
      <c r="OS19" s="51"/>
      <c r="OT19" s="51"/>
      <c r="OU19" s="51"/>
      <c r="OV19" s="51"/>
      <c r="OW19" s="51"/>
      <c r="OX19" s="51"/>
      <c r="OY19" s="51"/>
      <c r="OZ19" s="51"/>
      <c r="PA19" s="51"/>
      <c r="PB19" s="51"/>
      <c r="PC19" s="51"/>
      <c r="PD19" s="51"/>
      <c r="PE19" s="51"/>
      <c r="PF19" s="51"/>
      <c r="PG19" s="51"/>
      <c r="PH19" s="51"/>
      <c r="PI19" s="51"/>
      <c r="PJ19" s="51"/>
      <c r="PK19" s="51"/>
      <c r="PL19" s="51"/>
      <c r="PM19" s="51"/>
      <c r="PN19" s="51"/>
      <c r="PO19" s="51"/>
      <c r="PP19" s="51"/>
      <c r="PQ19" s="51"/>
      <c r="PR19" s="51"/>
      <c r="PS19" s="51"/>
      <c r="PT19" s="51"/>
      <c r="PU19" s="51"/>
      <c r="PV19" s="51"/>
      <c r="PW19" s="51"/>
      <c r="PX19" s="51"/>
      <c r="PY19" s="51"/>
      <c r="PZ19" s="51"/>
      <c r="QA19" s="51"/>
      <c r="QB19" s="51"/>
      <c r="QC19" s="51"/>
      <c r="QD19" s="51"/>
      <c r="QE19" s="51"/>
      <c r="QF19" s="51"/>
      <c r="QG19" s="51"/>
      <c r="QH19" s="51"/>
      <c r="QI19" s="51"/>
      <c r="QJ19" s="51"/>
      <c r="QK19" s="51"/>
      <c r="QL19" s="51"/>
      <c r="QM19" s="51"/>
      <c r="QN19" s="51"/>
      <c r="QO19" s="51"/>
      <c r="QP19" s="51"/>
      <c r="QQ19" s="51"/>
      <c r="QR19" s="51"/>
      <c r="QS19" s="51"/>
      <c r="QT19" s="51"/>
      <c r="QU19" s="51"/>
      <c r="QV19" s="51"/>
      <c r="QW19" s="51"/>
      <c r="QX19" s="51"/>
      <c r="QY19" s="51"/>
      <c r="QZ19" s="51"/>
      <c r="RA19" s="51"/>
      <c r="RB19" s="51"/>
      <c r="RC19" s="51"/>
      <c r="RD19" s="51"/>
      <c r="RE19" s="51"/>
      <c r="RF19" s="51"/>
      <c r="RG19" s="51"/>
      <c r="RH19" s="51"/>
      <c r="RI19" s="51"/>
      <c r="RJ19" s="51"/>
      <c r="RK19" s="51"/>
      <c r="RL19" s="51"/>
      <c r="RM19" s="51"/>
      <c r="RN19" s="51"/>
      <c r="RO19" s="51"/>
      <c r="RP19" s="51"/>
      <c r="RQ19" s="51"/>
      <c r="RR19" s="51"/>
      <c r="RS19" s="51"/>
      <c r="RT19" s="51"/>
      <c r="RU19" s="51"/>
      <c r="RV19" s="51"/>
      <c r="RW19" s="51"/>
      <c r="RX19" s="51"/>
      <c r="RY19" s="51"/>
      <c r="RZ19" s="51"/>
      <c r="SA19" s="51"/>
      <c r="SB19" s="51"/>
      <c r="SC19" s="51"/>
      <c r="SD19" s="51"/>
      <c r="SE19" s="51"/>
      <c r="SF19" s="51"/>
      <c r="SG19" s="51"/>
      <c r="SH19" s="51"/>
      <c r="SI19" s="51"/>
      <c r="SJ19" s="51"/>
      <c r="SK19" s="51"/>
      <c r="SL19" s="51"/>
      <c r="SM19" s="51"/>
      <c r="SN19" s="51"/>
      <c r="SO19" s="51"/>
      <c r="SP19" s="51"/>
      <c r="SQ19" s="51"/>
      <c r="SR19" s="51"/>
      <c r="SS19" s="51"/>
      <c r="ST19" s="51"/>
      <c r="SU19" s="51"/>
      <c r="SV19" s="51"/>
      <c r="SW19" s="51"/>
      <c r="SX19" s="51"/>
      <c r="SY19" s="51"/>
      <c r="SZ19" s="51"/>
      <c r="TA19" s="51"/>
      <c r="TB19" s="51"/>
      <c r="TC19" s="51"/>
      <c r="TD19" s="51"/>
      <c r="TE19" s="51"/>
      <c r="TF19" s="51"/>
      <c r="TG19" s="51"/>
      <c r="TH19" s="51"/>
      <c r="TI19" s="51"/>
      <c r="TJ19" s="51"/>
      <c r="TK19" s="51"/>
      <c r="TL19" s="51"/>
      <c r="TM19" s="51"/>
      <c r="TN19" s="51"/>
      <c r="TO19" s="51"/>
      <c r="TP19" s="51"/>
      <c r="TQ19" s="51"/>
      <c r="TR19" s="51"/>
      <c r="TS19" s="51"/>
      <c r="TT19" s="51"/>
      <c r="TU19" s="51"/>
      <c r="TV19" s="51"/>
      <c r="TW19" s="51"/>
      <c r="TX19" s="51"/>
      <c r="TY19" s="51"/>
      <c r="TZ19" s="51"/>
      <c r="UA19" s="51"/>
      <c r="UB19" s="51"/>
      <c r="UC19" s="51"/>
      <c r="UD19" s="51"/>
      <c r="UE19" s="51"/>
      <c r="UF19" s="51"/>
      <c r="UG19" s="51"/>
      <c r="UH19" s="51"/>
      <c r="UI19" s="51"/>
      <c r="UJ19" s="51"/>
      <c r="UK19" s="51"/>
      <c r="UL19" s="51"/>
      <c r="UM19" s="51"/>
      <c r="UN19" s="51"/>
      <c r="UO19" s="51"/>
      <c r="UP19" s="51"/>
      <c r="UQ19" s="51"/>
      <c r="UR19" s="51"/>
      <c r="US19" s="51"/>
      <c r="UT19" s="51"/>
      <c r="UU19" s="51"/>
      <c r="UV19" s="51"/>
      <c r="UW19" s="51"/>
      <c r="UX19" s="51"/>
      <c r="UY19" s="51"/>
      <c r="UZ19" s="51"/>
      <c r="VA19" s="51"/>
      <c r="VB19" s="51"/>
      <c r="VC19" s="51"/>
      <c r="VD19" s="51"/>
      <c r="VE19" s="51"/>
      <c r="VF19" s="51"/>
      <c r="VG19" s="51"/>
      <c r="VH19" s="51"/>
      <c r="VI19" s="51"/>
      <c r="VJ19" s="51"/>
      <c r="VK19" s="51"/>
      <c r="VL19" s="51"/>
      <c r="VM19" s="51"/>
      <c r="VN19" s="51"/>
      <c r="VO19" s="51"/>
      <c r="VP19" s="51"/>
      <c r="VQ19" s="51"/>
      <c r="VR19" s="51"/>
      <c r="VS19" s="51"/>
      <c r="VT19" s="51"/>
      <c r="VU19" s="51"/>
      <c r="VV19" s="51"/>
      <c r="VW19" s="51"/>
      <c r="VX19" s="51"/>
      <c r="VY19" s="51"/>
      <c r="VZ19" s="51"/>
      <c r="WA19" s="51"/>
      <c r="WB19" s="51"/>
      <c r="WC19" s="51"/>
      <c r="WD19" s="51"/>
      <c r="WE19" s="51"/>
      <c r="WF19" s="51"/>
      <c r="WG19" s="51"/>
      <c r="WH19" s="51"/>
      <c r="WI19" s="51"/>
      <c r="WJ19" s="51"/>
      <c r="WK19" s="51"/>
      <c r="WL19" s="51"/>
      <c r="WM19" s="51"/>
      <c r="WN19" s="51"/>
      <c r="WO19" s="51"/>
      <c r="WP19" s="51"/>
      <c r="WQ19" s="51"/>
      <c r="WR19" s="51"/>
      <c r="WS19" s="51"/>
      <c r="WT19" s="51"/>
      <c r="WU19" s="51"/>
      <c r="WV19" s="51"/>
      <c r="WW19" s="51"/>
      <c r="WX19" s="51"/>
      <c r="WY19" s="51"/>
      <c r="WZ19" s="51"/>
      <c r="XA19" s="51"/>
      <c r="XB19" s="51"/>
      <c r="XC19" s="51"/>
      <c r="XD19" s="51"/>
      <c r="XE19" s="51"/>
      <c r="XF19" s="51"/>
      <c r="XG19" s="51"/>
      <c r="XH19" s="51"/>
      <c r="XI19" s="51"/>
      <c r="XJ19" s="51"/>
      <c r="XK19" s="51"/>
      <c r="XL19" s="51"/>
      <c r="XM19" s="51"/>
      <c r="XN19" s="51"/>
      <c r="XO19" s="51"/>
      <c r="XP19" s="51"/>
      <c r="XQ19" s="51"/>
      <c r="XR19" s="51"/>
      <c r="XS19" s="51"/>
      <c r="XT19" s="51"/>
      <c r="XU19" s="51"/>
      <c r="XV19" s="51"/>
      <c r="XW19" s="51"/>
      <c r="XX19" s="51"/>
      <c r="XY19" s="51"/>
      <c r="XZ19" s="51"/>
      <c r="YA19" s="51"/>
      <c r="YB19" s="51"/>
      <c r="YC19" s="51"/>
      <c r="YD19" s="51"/>
      <c r="YE19" s="51"/>
      <c r="YF19" s="51"/>
      <c r="YG19" s="51"/>
      <c r="YH19" s="51"/>
      <c r="YI19" s="51"/>
      <c r="YJ19" s="51"/>
      <c r="YK19" s="51"/>
      <c r="YL19" s="51"/>
      <c r="YM19" s="51"/>
      <c r="YN19" s="51"/>
      <c r="YO19" s="51"/>
      <c r="YP19" s="51"/>
      <c r="YQ19" s="51"/>
      <c r="YR19" s="51"/>
      <c r="YS19" s="51"/>
      <c r="YT19" s="51"/>
      <c r="YU19" s="51"/>
      <c r="YV19" s="51"/>
      <c r="YW19" s="51"/>
      <c r="YX19" s="51"/>
      <c r="YY19" s="51"/>
      <c r="YZ19" s="51"/>
      <c r="ZA19" s="51"/>
      <c r="ZB19" s="51"/>
      <c r="ZC19" s="51"/>
      <c r="ZD19" s="51"/>
      <c r="ZE19" s="51"/>
      <c r="ZF19" s="51"/>
      <c r="ZG19" s="51"/>
      <c r="ZH19" s="51"/>
      <c r="ZI19" s="51"/>
      <c r="ZJ19" s="51"/>
      <c r="ZK19" s="51"/>
      <c r="ZL19" s="51"/>
      <c r="ZM19" s="51"/>
      <c r="ZN19" s="51"/>
      <c r="ZO19" s="51"/>
      <c r="ZP19" s="51"/>
      <c r="ZQ19" s="51"/>
      <c r="ZR19" s="51"/>
      <c r="ZS19" s="51"/>
      <c r="ZT19" s="51"/>
      <c r="ZU19" s="51"/>
      <c r="ZV19" s="51"/>
      <c r="ZW19" s="51"/>
      <c r="ZX19" s="51"/>
      <c r="ZY19" s="51"/>
      <c r="ZZ19" s="51"/>
      <c r="AAA19" s="51"/>
      <c r="AAB19" s="51"/>
      <c r="AAC19" s="51"/>
      <c r="AAD19" s="51"/>
      <c r="AAE19" s="51"/>
      <c r="AAF19" s="51"/>
      <c r="AAG19" s="51"/>
      <c r="AAH19" s="51"/>
      <c r="AAI19" s="51"/>
      <c r="AAJ19" s="51"/>
      <c r="AAK19" s="51"/>
      <c r="AAL19" s="51"/>
      <c r="AAM19" s="51"/>
      <c r="AAN19" s="51"/>
      <c r="AAO19" s="51"/>
      <c r="AAP19" s="51"/>
      <c r="AAQ19" s="51"/>
      <c r="AAR19" s="51"/>
      <c r="AAS19" s="51"/>
      <c r="AAT19" s="51"/>
      <c r="AAU19" s="51"/>
      <c r="AAV19" s="51"/>
      <c r="AAW19" s="51"/>
      <c r="AAX19" s="51"/>
      <c r="AAY19" s="51"/>
      <c r="AAZ19" s="51"/>
      <c r="ABA19" s="51"/>
      <c r="ABB19" s="51"/>
      <c r="ABC19" s="51"/>
      <c r="ABD19" s="51"/>
      <c r="ABE19" s="51"/>
      <c r="ABF19" s="51"/>
      <c r="ABG19" s="51"/>
      <c r="ABH19" s="51"/>
      <c r="ABI19" s="51"/>
      <c r="ABJ19" s="51"/>
      <c r="ABK19" s="51"/>
      <c r="ABL19" s="51"/>
      <c r="ABM19" s="51"/>
      <c r="ABN19" s="51"/>
      <c r="ABO19" s="51"/>
      <c r="ABP19" s="51"/>
      <c r="ABQ19" s="51"/>
      <c r="ABR19" s="51"/>
      <c r="ABS19" s="51"/>
      <c r="ABT19" s="51"/>
      <c r="ABU19" s="51"/>
      <c r="ABV19" s="51"/>
      <c r="ABW19" s="51"/>
      <c r="ABX19" s="51"/>
      <c r="ABY19" s="51"/>
      <c r="ABZ19" s="51"/>
      <c r="ACA19" s="51"/>
      <c r="ACB19" s="51"/>
      <c r="ACC19" s="51"/>
      <c r="ACD19" s="51"/>
      <c r="ACE19" s="51"/>
      <c r="ACF19" s="51"/>
      <c r="ACG19" s="51"/>
      <c r="ACH19" s="51"/>
      <c r="ACI19" s="51"/>
      <c r="ACJ19" s="51"/>
      <c r="ACK19" s="51"/>
      <c r="ACL19" s="51"/>
      <c r="ACM19" s="51"/>
      <c r="ACN19" s="51"/>
      <c r="ACO19" s="51"/>
      <c r="ACP19" s="51"/>
      <c r="ACQ19" s="51"/>
      <c r="ACR19" s="51"/>
      <c r="ACS19" s="51"/>
      <c r="ACT19" s="51"/>
      <c r="ACU19" s="51"/>
      <c r="ACV19" s="51"/>
      <c r="ACW19" s="51"/>
      <c r="ACX19" s="51"/>
      <c r="ACY19" s="51"/>
      <c r="ACZ19" s="51"/>
      <c r="ADA19" s="51"/>
      <c r="ADB19" s="51"/>
      <c r="ADC19" s="51"/>
      <c r="ADD19" s="51"/>
      <c r="ADE19" s="51"/>
      <c r="ADF19" s="51"/>
      <c r="ADG19" s="51"/>
      <c r="ADH19" s="51"/>
      <c r="ADI19" s="51"/>
      <c r="ADJ19" s="51"/>
      <c r="ADK19" s="51"/>
      <c r="ADL19" s="51"/>
      <c r="ADM19" s="51"/>
      <c r="ADN19" s="51"/>
      <c r="ADO19" s="51"/>
      <c r="ADP19" s="51"/>
      <c r="ADQ19" s="51"/>
      <c r="ADR19" s="51"/>
      <c r="ADS19" s="51"/>
      <c r="ADT19" s="51"/>
      <c r="ADU19" s="51"/>
      <c r="ADV19" s="51"/>
      <c r="ADW19" s="51"/>
      <c r="ADX19" s="51"/>
      <c r="ADY19" s="51"/>
      <c r="ADZ19" s="51"/>
      <c r="AEA19" s="51"/>
      <c r="AEB19" s="51"/>
      <c r="AEC19" s="51"/>
      <c r="AED19" s="51"/>
      <c r="AEE19" s="51"/>
      <c r="AEF19" s="51"/>
      <c r="AEG19" s="51"/>
      <c r="AEH19" s="51"/>
      <c r="AEI19" s="51"/>
      <c r="AEJ19" s="51"/>
      <c r="AEK19" s="51"/>
      <c r="AEL19" s="51"/>
      <c r="AEM19" s="51"/>
      <c r="AEN19" s="51"/>
      <c r="AEO19" s="51"/>
      <c r="AEP19" s="51"/>
      <c r="AEQ19" s="51"/>
      <c r="AER19" s="51"/>
      <c r="AES19" s="51"/>
      <c r="AET19" s="51"/>
      <c r="AEU19" s="51"/>
      <c r="AEV19" s="51"/>
      <c r="AEW19" s="51"/>
      <c r="AEX19" s="51"/>
      <c r="AEY19" s="51"/>
      <c r="AEZ19" s="51"/>
      <c r="AFA19" s="51"/>
      <c r="AFB19" s="51"/>
      <c r="AFC19" s="51"/>
      <c r="AFD19" s="51"/>
      <c r="AFE19" s="51"/>
      <c r="AFF19" s="51"/>
      <c r="AFG19" s="51"/>
      <c r="AFH19" s="51"/>
      <c r="AFI19" s="51"/>
      <c r="AFJ19" s="51"/>
      <c r="AFK19" s="51"/>
      <c r="AFL19" s="51"/>
      <c r="AFM19" s="51"/>
      <c r="AFN19" s="51"/>
      <c r="AFO19" s="51"/>
      <c r="AFP19" s="51"/>
      <c r="AFQ19" s="51"/>
      <c r="AFR19" s="51"/>
      <c r="AFS19" s="51"/>
      <c r="AFT19" s="51"/>
      <c r="AFU19" s="51"/>
      <c r="AFV19" s="51"/>
      <c r="AFW19" s="51"/>
      <c r="AFX19" s="51"/>
      <c r="AFY19" s="51"/>
      <c r="AFZ19" s="51"/>
      <c r="AGA19" s="51"/>
      <c r="AGB19" s="51"/>
      <c r="AGC19" s="51"/>
      <c r="AGD19" s="51"/>
      <c r="AGE19" s="51"/>
      <c r="AGF19" s="51"/>
      <c r="AGG19" s="51"/>
      <c r="AGH19" s="51"/>
      <c r="AGI19" s="51"/>
      <c r="AGJ19" s="51"/>
      <c r="AGK19" s="51"/>
      <c r="AGL19" s="51"/>
      <c r="AGM19" s="51"/>
      <c r="AGN19" s="51"/>
      <c r="AGO19" s="51"/>
      <c r="AGP19" s="51"/>
      <c r="AGQ19" s="51"/>
      <c r="AGR19" s="51"/>
      <c r="AGS19" s="51"/>
      <c r="AGT19" s="51"/>
      <c r="AGU19" s="51"/>
      <c r="AGV19" s="51"/>
      <c r="AGW19" s="51"/>
      <c r="AGX19" s="51"/>
      <c r="AGY19" s="51"/>
      <c r="AGZ19" s="51"/>
      <c r="AHA19" s="51"/>
      <c r="AHB19" s="51"/>
      <c r="AHC19" s="51"/>
      <c r="AHD19" s="51"/>
      <c r="AHE19" s="51"/>
      <c r="AHF19" s="51"/>
      <c r="AHG19" s="51"/>
      <c r="AHH19" s="51"/>
      <c r="AHI19" s="51"/>
      <c r="AHJ19" s="51"/>
      <c r="AHK19" s="51"/>
      <c r="AHL19" s="51"/>
      <c r="AHM19" s="51"/>
      <c r="AHN19" s="51"/>
      <c r="AHO19" s="51"/>
      <c r="AHP19" s="51"/>
      <c r="AHQ19" s="51"/>
      <c r="AHR19" s="51"/>
      <c r="AHS19" s="51"/>
      <c r="AHT19" s="51"/>
      <c r="AHU19" s="51"/>
      <c r="AHV19" s="51"/>
      <c r="AHW19" s="51"/>
      <c r="AHX19" s="51"/>
      <c r="AHY19" s="51"/>
      <c r="AHZ19" s="51"/>
      <c r="AIA19" s="51"/>
      <c r="AIB19" s="51"/>
      <c r="AIC19" s="51"/>
      <c r="AID19" s="51"/>
      <c r="AIE19" s="51"/>
      <c r="AIF19" s="51"/>
      <c r="AIG19" s="51"/>
      <c r="AIH19" s="51"/>
      <c r="AII19" s="51"/>
      <c r="AIJ19" s="51"/>
      <c r="AIK19" s="51"/>
      <c r="AIL19" s="51"/>
      <c r="AIM19" s="51"/>
      <c r="AIN19" s="51"/>
      <c r="AIO19" s="51"/>
      <c r="AIP19" s="51"/>
      <c r="AIQ19" s="51"/>
      <c r="AIR19" s="51"/>
      <c r="AIS19" s="51"/>
      <c r="AIT19" s="51"/>
      <c r="AIU19" s="51"/>
      <c r="AIV19" s="51"/>
      <c r="AIW19" s="51"/>
      <c r="AIX19" s="51"/>
      <c r="AIY19" s="51"/>
      <c r="AIZ19" s="51"/>
      <c r="AJA19" s="51"/>
      <c r="AJB19" s="51"/>
      <c r="AJC19" s="51"/>
      <c r="AJD19" s="51"/>
      <c r="AJE19" s="51"/>
      <c r="AJF19" s="51"/>
      <c r="AJG19" s="51"/>
      <c r="AJH19" s="51"/>
      <c r="AJI19" s="51"/>
      <c r="AJJ19" s="51"/>
      <c r="AJK19" s="51"/>
      <c r="AJL19" s="51"/>
      <c r="AJM19" s="51"/>
      <c r="AJN19" s="51"/>
      <c r="AJO19" s="51"/>
      <c r="AJP19" s="51"/>
      <c r="AJQ19" s="51"/>
      <c r="AJR19" s="51"/>
      <c r="AJS19" s="51"/>
      <c r="AJT19" s="51"/>
      <c r="AJU19" s="51"/>
      <c r="AJV19" s="51"/>
      <c r="AJW19" s="51"/>
      <c r="AJX19" s="51"/>
      <c r="AJY19" s="51"/>
      <c r="AJZ19" s="51"/>
      <c r="AKA19" s="51"/>
      <c r="AKB19" s="51"/>
      <c r="AKC19" s="51"/>
      <c r="AKD19" s="51"/>
      <c r="AKE19" s="51"/>
      <c r="AKF19" s="51"/>
      <c r="AKG19" s="51"/>
      <c r="AKH19" s="51"/>
      <c r="AKI19" s="51"/>
      <c r="AKJ19" s="51"/>
      <c r="AKK19" s="51"/>
      <c r="AKL19" s="51"/>
      <c r="AKM19" s="51"/>
      <c r="AKN19" s="51"/>
      <c r="AKO19" s="51"/>
      <c r="AKP19" s="51"/>
      <c r="AKQ19" s="51"/>
      <c r="AKR19" s="51"/>
      <c r="AKS19" s="51"/>
      <c r="AKT19" s="51"/>
      <c r="AKU19" s="51"/>
      <c r="AKV19" s="51"/>
      <c r="AKW19" s="51"/>
      <c r="AKX19" s="51"/>
      <c r="AKY19" s="51"/>
      <c r="AKZ19" s="51"/>
      <c r="ALA19" s="51"/>
      <c r="ALB19" s="51"/>
      <c r="ALC19" s="51"/>
      <c r="ALD19" s="51"/>
      <c r="ALE19" s="51"/>
      <c r="ALF19" s="51"/>
      <c r="ALG19" s="51"/>
      <c r="ALH19" s="51"/>
      <c r="ALI19" s="51"/>
      <c r="ALJ19" s="51"/>
      <c r="ALK19" s="51"/>
      <c r="ALL19" s="51"/>
      <c r="ALM19" s="51"/>
      <c r="ALN19" s="51"/>
      <c r="ALO19" s="51"/>
      <c r="ALP19" s="51"/>
      <c r="ALQ19" s="51"/>
      <c r="ALR19" s="51"/>
      <c r="ALS19" s="51"/>
      <c r="ALT19" s="51"/>
      <c r="ALU19" s="51"/>
      <c r="ALV19" s="51"/>
      <c r="ALW19" s="51"/>
      <c r="ALX19" s="51"/>
      <c r="ALY19" s="51"/>
      <c r="ALZ19" s="51"/>
      <c r="AMA19" s="51"/>
      <c r="AMB19" s="51"/>
      <c r="AMC19" s="51"/>
      <c r="AMD19" s="51"/>
      <c r="AME19" s="51"/>
      <c r="AMF19" s="51"/>
      <c r="AMG19" s="51"/>
      <c r="AMH19" s="51"/>
      <c r="AMI19" s="51"/>
      <c r="AMJ19" s="51"/>
    </row>
    <row r="20" customFormat="false" ht="40.25" hidden="false" customHeight="true" outlineLevel="0" collapsed="false">
      <c r="A20" s="51"/>
      <c r="B20" s="62" t="s">
        <v>54</v>
      </c>
      <c r="C20" s="64"/>
      <c r="D20" s="63" t="n">
        <v>-16222152.58</v>
      </c>
      <c r="E20" s="64"/>
      <c r="F20" s="64"/>
      <c r="G20" s="65" t="n">
        <v>-9251006.13</v>
      </c>
      <c r="H20" s="64"/>
      <c r="I20" s="66" t="n">
        <f aca="false">D20-G20</f>
        <v>-6971146.45</v>
      </c>
      <c r="J20" s="67" t="n">
        <f aca="false">D20/G20*100-100</f>
        <v>75.3555489212502</v>
      </c>
      <c r="K20" s="59"/>
      <c r="L20" s="51"/>
      <c r="M20" s="51"/>
      <c r="N20" s="51"/>
      <c r="O20" s="51"/>
      <c r="P20" s="51"/>
      <c r="Q20" s="51"/>
      <c r="R20" s="51"/>
      <c r="S20" s="51"/>
      <c r="T20" s="51"/>
      <c r="U20" s="51"/>
      <c r="V20" s="51"/>
      <c r="W20" s="51"/>
      <c r="X20" s="51"/>
      <c r="Y20" s="51"/>
      <c r="Z20" s="51"/>
      <c r="AA20" s="51"/>
      <c r="AB20" s="51"/>
      <c r="AC20" s="51"/>
      <c r="AD20" s="51"/>
      <c r="AE20" s="51"/>
      <c r="AF20" s="51"/>
      <c r="AG20" s="51"/>
      <c r="AH20" s="51"/>
      <c r="AI20" s="51"/>
      <c r="AJ20" s="51"/>
      <c r="AK20" s="51"/>
      <c r="AL20" s="51"/>
      <c r="AM20" s="51"/>
      <c r="AN20" s="51"/>
      <c r="AO20" s="51"/>
      <c r="AP20" s="51"/>
      <c r="AQ20" s="51"/>
      <c r="AR20" s="51"/>
      <c r="AS20" s="51"/>
      <c r="AT20" s="51"/>
      <c r="AU20" s="51"/>
      <c r="AV20" s="51"/>
      <c r="AW20" s="51"/>
      <c r="AX20" s="51"/>
      <c r="AY20" s="51"/>
      <c r="AZ20" s="51"/>
      <c r="BA20" s="51"/>
      <c r="BB20" s="51"/>
      <c r="BC20" s="51"/>
      <c r="BD20" s="51"/>
      <c r="BE20" s="51"/>
      <c r="BF20" s="51"/>
      <c r="BG20" s="51"/>
      <c r="BH20" s="51"/>
      <c r="BI20" s="51"/>
      <c r="BJ20" s="51"/>
      <c r="BK20" s="51"/>
      <c r="BL20" s="51"/>
      <c r="BM20" s="51"/>
      <c r="BN20" s="51"/>
      <c r="BO20" s="51"/>
      <c r="BP20" s="51"/>
      <c r="BQ20" s="51"/>
      <c r="BR20" s="51"/>
      <c r="BS20" s="51"/>
      <c r="BT20" s="51"/>
      <c r="BU20" s="51"/>
      <c r="BV20" s="51"/>
      <c r="BW20" s="51"/>
      <c r="BX20" s="51"/>
      <c r="BY20" s="51"/>
      <c r="BZ20" s="51"/>
      <c r="CA20" s="51"/>
      <c r="CB20" s="51"/>
      <c r="CC20" s="51"/>
      <c r="CD20" s="51"/>
      <c r="CE20" s="51"/>
      <c r="CF20" s="51"/>
      <c r="CG20" s="51"/>
      <c r="CH20" s="51"/>
      <c r="CI20" s="51"/>
      <c r="CJ20" s="51"/>
      <c r="CK20" s="51"/>
      <c r="CL20" s="51"/>
      <c r="CM20" s="51"/>
      <c r="CN20" s="51"/>
      <c r="CO20" s="51"/>
      <c r="CP20" s="51"/>
      <c r="CQ20" s="51"/>
      <c r="CR20" s="51"/>
      <c r="CS20" s="51"/>
      <c r="CT20" s="51"/>
      <c r="CU20" s="51"/>
      <c r="CV20" s="51"/>
      <c r="CW20" s="51"/>
      <c r="CX20" s="51"/>
      <c r="CY20" s="51"/>
      <c r="CZ20" s="51"/>
      <c r="DA20" s="51"/>
      <c r="DB20" s="51"/>
      <c r="DC20" s="51"/>
      <c r="DD20" s="51"/>
      <c r="DE20" s="51"/>
      <c r="DF20" s="51"/>
      <c r="DG20" s="51"/>
      <c r="DH20" s="51"/>
      <c r="DI20" s="51"/>
      <c r="DJ20" s="51"/>
      <c r="DK20" s="51"/>
      <c r="DL20" s="51"/>
      <c r="DM20" s="51"/>
      <c r="DN20" s="51"/>
      <c r="DO20" s="51"/>
      <c r="DP20" s="51"/>
      <c r="DQ20" s="51"/>
      <c r="DR20" s="51"/>
      <c r="DS20" s="51"/>
      <c r="DT20" s="51"/>
      <c r="DU20" s="51"/>
      <c r="DV20" s="51"/>
      <c r="DW20" s="51"/>
      <c r="DX20" s="51"/>
      <c r="DY20" s="51"/>
      <c r="DZ20" s="51"/>
      <c r="EA20" s="51"/>
      <c r="EB20" s="51"/>
      <c r="EC20" s="51"/>
      <c r="ED20" s="51"/>
      <c r="EE20" s="51"/>
      <c r="EF20" s="51"/>
      <c r="EG20" s="51"/>
      <c r="EH20" s="51"/>
      <c r="EI20" s="51"/>
      <c r="EJ20" s="51"/>
      <c r="EK20" s="51"/>
      <c r="EL20" s="51"/>
      <c r="EM20" s="51"/>
      <c r="EN20" s="51"/>
      <c r="EO20" s="51"/>
      <c r="EP20" s="51"/>
      <c r="EQ20" s="51"/>
      <c r="ER20" s="51"/>
      <c r="ES20" s="51"/>
      <c r="ET20" s="51"/>
      <c r="EU20" s="51"/>
      <c r="EV20" s="51"/>
      <c r="EW20" s="51"/>
      <c r="EX20" s="51"/>
      <c r="EY20" s="51"/>
      <c r="EZ20" s="51"/>
      <c r="FA20" s="51"/>
      <c r="FB20" s="51"/>
      <c r="FC20" s="51"/>
      <c r="FD20" s="51"/>
      <c r="FE20" s="51"/>
      <c r="FF20" s="51"/>
      <c r="FG20" s="51"/>
      <c r="FH20" s="51"/>
      <c r="FI20" s="51"/>
      <c r="FJ20" s="51"/>
      <c r="FK20" s="51"/>
      <c r="FL20" s="51"/>
      <c r="FM20" s="51"/>
      <c r="FN20" s="51"/>
      <c r="FO20" s="51"/>
      <c r="FP20" s="51"/>
      <c r="FQ20" s="51"/>
      <c r="FR20" s="51"/>
      <c r="FS20" s="51"/>
      <c r="FT20" s="51"/>
      <c r="FU20" s="51"/>
      <c r="FV20" s="51"/>
      <c r="FW20" s="51"/>
      <c r="FX20" s="51"/>
      <c r="FY20" s="51"/>
      <c r="FZ20" s="51"/>
      <c r="GA20" s="51"/>
      <c r="GB20" s="51"/>
      <c r="GC20" s="51"/>
      <c r="GD20" s="51"/>
      <c r="GE20" s="51"/>
      <c r="GF20" s="51"/>
      <c r="GG20" s="51"/>
      <c r="GH20" s="51"/>
      <c r="GI20" s="51"/>
      <c r="GJ20" s="51"/>
      <c r="GK20" s="51"/>
      <c r="GL20" s="51"/>
      <c r="GM20" s="51"/>
      <c r="GN20" s="51"/>
      <c r="GO20" s="51"/>
      <c r="GP20" s="51"/>
      <c r="GQ20" s="51"/>
      <c r="GR20" s="51"/>
      <c r="GS20" s="51"/>
      <c r="GT20" s="51"/>
      <c r="GU20" s="51"/>
      <c r="GV20" s="51"/>
      <c r="GW20" s="51"/>
      <c r="GX20" s="51"/>
      <c r="GY20" s="51"/>
      <c r="GZ20" s="51"/>
      <c r="HA20" s="51"/>
      <c r="HB20" s="51"/>
      <c r="HC20" s="51"/>
      <c r="HD20" s="51"/>
      <c r="HE20" s="51"/>
      <c r="HF20" s="51"/>
      <c r="HG20" s="51"/>
      <c r="HH20" s="51"/>
      <c r="HI20" s="51"/>
      <c r="HJ20" s="51"/>
      <c r="HK20" s="51"/>
      <c r="HL20" s="51"/>
      <c r="HM20" s="51"/>
      <c r="HN20" s="51"/>
      <c r="HO20" s="51"/>
      <c r="HP20" s="51"/>
      <c r="HQ20" s="51"/>
      <c r="HR20" s="51"/>
      <c r="HS20" s="51"/>
      <c r="HT20" s="51"/>
      <c r="HU20" s="51"/>
      <c r="HV20" s="51"/>
      <c r="HW20" s="51"/>
      <c r="HX20" s="51"/>
      <c r="HY20" s="51"/>
      <c r="HZ20" s="51"/>
      <c r="IA20" s="51"/>
      <c r="IB20" s="51"/>
      <c r="IC20" s="51"/>
      <c r="ID20" s="51"/>
      <c r="IE20" s="51"/>
      <c r="IF20" s="51"/>
      <c r="IG20" s="51"/>
      <c r="IH20" s="51"/>
      <c r="II20" s="51"/>
      <c r="IJ20" s="51"/>
      <c r="IK20" s="51"/>
      <c r="IL20" s="51"/>
      <c r="IM20" s="51"/>
      <c r="IN20" s="51"/>
      <c r="IO20" s="51"/>
      <c r="IP20" s="51"/>
      <c r="IQ20" s="51"/>
      <c r="IR20" s="51"/>
      <c r="IS20" s="51"/>
      <c r="IT20" s="51"/>
      <c r="IU20" s="51"/>
      <c r="IV20" s="51"/>
      <c r="IW20" s="51"/>
      <c r="IX20" s="51"/>
      <c r="IY20" s="51"/>
      <c r="IZ20" s="51"/>
      <c r="JA20" s="51"/>
      <c r="JB20" s="51"/>
      <c r="JC20" s="51"/>
      <c r="JD20" s="51"/>
      <c r="JE20" s="51"/>
      <c r="JF20" s="51"/>
      <c r="JG20" s="51"/>
      <c r="JH20" s="51"/>
      <c r="JI20" s="51"/>
      <c r="JJ20" s="51"/>
      <c r="JK20" s="51"/>
      <c r="JL20" s="51"/>
      <c r="JM20" s="51"/>
      <c r="JN20" s="51"/>
      <c r="JO20" s="51"/>
      <c r="JP20" s="51"/>
      <c r="JQ20" s="51"/>
      <c r="JR20" s="51"/>
      <c r="JS20" s="51"/>
      <c r="JT20" s="51"/>
      <c r="JU20" s="51"/>
      <c r="JV20" s="51"/>
      <c r="JW20" s="51"/>
      <c r="JX20" s="51"/>
      <c r="JY20" s="51"/>
      <c r="JZ20" s="51"/>
      <c r="KA20" s="51"/>
      <c r="KB20" s="51"/>
      <c r="KC20" s="51"/>
      <c r="KD20" s="51"/>
      <c r="KE20" s="51"/>
      <c r="KF20" s="51"/>
      <c r="KG20" s="51"/>
      <c r="KH20" s="51"/>
      <c r="KI20" s="51"/>
      <c r="KJ20" s="51"/>
      <c r="KK20" s="51"/>
      <c r="KL20" s="51"/>
      <c r="KM20" s="51"/>
      <c r="KN20" s="51"/>
      <c r="KO20" s="51"/>
      <c r="KP20" s="51"/>
      <c r="KQ20" s="51"/>
      <c r="KR20" s="51"/>
      <c r="KS20" s="51"/>
      <c r="KT20" s="51"/>
      <c r="KU20" s="51"/>
      <c r="KV20" s="51"/>
      <c r="KW20" s="51"/>
      <c r="KX20" s="51"/>
      <c r="KY20" s="51"/>
      <c r="KZ20" s="51"/>
      <c r="LA20" s="51"/>
      <c r="LB20" s="51"/>
      <c r="LC20" s="51"/>
      <c r="LD20" s="51"/>
      <c r="LE20" s="51"/>
      <c r="LF20" s="51"/>
      <c r="LG20" s="51"/>
      <c r="LH20" s="51"/>
      <c r="LI20" s="51"/>
      <c r="LJ20" s="51"/>
      <c r="LK20" s="51"/>
      <c r="LL20" s="51"/>
      <c r="LM20" s="51"/>
      <c r="LN20" s="51"/>
      <c r="LO20" s="51"/>
      <c r="LP20" s="51"/>
      <c r="LQ20" s="51"/>
      <c r="LR20" s="51"/>
      <c r="LS20" s="51"/>
      <c r="LT20" s="51"/>
      <c r="LU20" s="51"/>
      <c r="LV20" s="51"/>
      <c r="LW20" s="51"/>
      <c r="LX20" s="51"/>
      <c r="LY20" s="51"/>
      <c r="LZ20" s="51"/>
      <c r="MA20" s="51"/>
      <c r="MB20" s="51"/>
      <c r="MC20" s="51"/>
      <c r="MD20" s="51"/>
      <c r="ME20" s="51"/>
      <c r="MF20" s="51"/>
      <c r="MG20" s="51"/>
      <c r="MH20" s="51"/>
      <c r="MI20" s="51"/>
      <c r="MJ20" s="51"/>
      <c r="MK20" s="51"/>
      <c r="ML20" s="51"/>
      <c r="MM20" s="51"/>
      <c r="MN20" s="51"/>
      <c r="MO20" s="51"/>
      <c r="MP20" s="51"/>
      <c r="MQ20" s="51"/>
      <c r="MR20" s="51"/>
      <c r="MS20" s="51"/>
      <c r="MT20" s="51"/>
      <c r="MU20" s="51"/>
      <c r="MV20" s="51"/>
      <c r="MW20" s="51"/>
      <c r="MX20" s="51"/>
      <c r="MY20" s="51"/>
      <c r="MZ20" s="51"/>
      <c r="NA20" s="51"/>
      <c r="NB20" s="51"/>
      <c r="NC20" s="51"/>
      <c r="ND20" s="51"/>
      <c r="NE20" s="51"/>
      <c r="NF20" s="51"/>
      <c r="NG20" s="51"/>
      <c r="NH20" s="51"/>
      <c r="NI20" s="51"/>
      <c r="NJ20" s="51"/>
      <c r="NK20" s="51"/>
      <c r="NL20" s="51"/>
      <c r="NM20" s="51"/>
      <c r="NN20" s="51"/>
      <c r="NO20" s="51"/>
      <c r="NP20" s="51"/>
      <c r="NQ20" s="51"/>
      <c r="NR20" s="51"/>
      <c r="NS20" s="51"/>
      <c r="NT20" s="51"/>
      <c r="NU20" s="51"/>
      <c r="NV20" s="51"/>
      <c r="NW20" s="51"/>
      <c r="NX20" s="51"/>
      <c r="NY20" s="51"/>
      <c r="NZ20" s="51"/>
      <c r="OA20" s="51"/>
      <c r="OB20" s="51"/>
      <c r="OC20" s="51"/>
      <c r="OD20" s="51"/>
      <c r="OE20" s="51"/>
      <c r="OF20" s="51"/>
      <c r="OG20" s="51"/>
      <c r="OH20" s="51"/>
      <c r="OI20" s="51"/>
      <c r="OJ20" s="51"/>
      <c r="OK20" s="51"/>
      <c r="OL20" s="51"/>
      <c r="OM20" s="51"/>
      <c r="ON20" s="51"/>
      <c r="OO20" s="51"/>
      <c r="OP20" s="51"/>
      <c r="OQ20" s="51"/>
      <c r="OR20" s="51"/>
      <c r="OS20" s="51"/>
      <c r="OT20" s="51"/>
      <c r="OU20" s="51"/>
      <c r="OV20" s="51"/>
      <c r="OW20" s="51"/>
      <c r="OX20" s="51"/>
      <c r="OY20" s="51"/>
      <c r="OZ20" s="51"/>
      <c r="PA20" s="51"/>
      <c r="PB20" s="51"/>
      <c r="PC20" s="51"/>
      <c r="PD20" s="51"/>
      <c r="PE20" s="51"/>
      <c r="PF20" s="51"/>
      <c r="PG20" s="51"/>
      <c r="PH20" s="51"/>
      <c r="PI20" s="51"/>
      <c r="PJ20" s="51"/>
      <c r="PK20" s="51"/>
      <c r="PL20" s="51"/>
      <c r="PM20" s="51"/>
      <c r="PN20" s="51"/>
      <c r="PO20" s="51"/>
      <c r="PP20" s="51"/>
      <c r="PQ20" s="51"/>
      <c r="PR20" s="51"/>
      <c r="PS20" s="51"/>
      <c r="PT20" s="51"/>
      <c r="PU20" s="51"/>
      <c r="PV20" s="51"/>
      <c r="PW20" s="51"/>
      <c r="PX20" s="51"/>
      <c r="PY20" s="51"/>
      <c r="PZ20" s="51"/>
      <c r="QA20" s="51"/>
      <c r="QB20" s="51"/>
      <c r="QC20" s="51"/>
      <c r="QD20" s="51"/>
      <c r="QE20" s="51"/>
      <c r="QF20" s="51"/>
      <c r="QG20" s="51"/>
      <c r="QH20" s="51"/>
      <c r="QI20" s="51"/>
      <c r="QJ20" s="51"/>
      <c r="QK20" s="51"/>
      <c r="QL20" s="51"/>
      <c r="QM20" s="51"/>
      <c r="QN20" s="51"/>
      <c r="QO20" s="51"/>
      <c r="QP20" s="51"/>
      <c r="QQ20" s="51"/>
      <c r="QR20" s="51"/>
      <c r="QS20" s="51"/>
      <c r="QT20" s="51"/>
      <c r="QU20" s="51"/>
      <c r="QV20" s="51"/>
      <c r="QW20" s="51"/>
      <c r="QX20" s="51"/>
      <c r="QY20" s="51"/>
      <c r="QZ20" s="51"/>
      <c r="RA20" s="51"/>
      <c r="RB20" s="51"/>
      <c r="RC20" s="51"/>
      <c r="RD20" s="51"/>
      <c r="RE20" s="51"/>
      <c r="RF20" s="51"/>
      <c r="RG20" s="51"/>
      <c r="RH20" s="51"/>
      <c r="RI20" s="51"/>
      <c r="RJ20" s="51"/>
      <c r="RK20" s="51"/>
      <c r="RL20" s="51"/>
      <c r="RM20" s="51"/>
      <c r="RN20" s="51"/>
      <c r="RO20" s="51"/>
      <c r="RP20" s="51"/>
      <c r="RQ20" s="51"/>
      <c r="RR20" s="51"/>
      <c r="RS20" s="51"/>
      <c r="RT20" s="51"/>
      <c r="RU20" s="51"/>
      <c r="RV20" s="51"/>
      <c r="RW20" s="51"/>
      <c r="RX20" s="51"/>
      <c r="RY20" s="51"/>
      <c r="RZ20" s="51"/>
      <c r="SA20" s="51"/>
      <c r="SB20" s="51"/>
      <c r="SC20" s="51"/>
      <c r="SD20" s="51"/>
      <c r="SE20" s="51"/>
      <c r="SF20" s="51"/>
      <c r="SG20" s="51"/>
      <c r="SH20" s="51"/>
      <c r="SI20" s="51"/>
      <c r="SJ20" s="51"/>
      <c r="SK20" s="51"/>
      <c r="SL20" s="51"/>
      <c r="SM20" s="51"/>
      <c r="SN20" s="51"/>
      <c r="SO20" s="51"/>
      <c r="SP20" s="51"/>
      <c r="SQ20" s="51"/>
      <c r="SR20" s="51"/>
      <c r="SS20" s="51"/>
      <c r="ST20" s="51"/>
      <c r="SU20" s="51"/>
      <c r="SV20" s="51"/>
      <c r="SW20" s="51"/>
      <c r="SX20" s="51"/>
      <c r="SY20" s="51"/>
      <c r="SZ20" s="51"/>
      <c r="TA20" s="51"/>
      <c r="TB20" s="51"/>
      <c r="TC20" s="51"/>
      <c r="TD20" s="51"/>
      <c r="TE20" s="51"/>
      <c r="TF20" s="51"/>
      <c r="TG20" s="51"/>
      <c r="TH20" s="51"/>
      <c r="TI20" s="51"/>
      <c r="TJ20" s="51"/>
      <c r="TK20" s="51"/>
      <c r="TL20" s="51"/>
      <c r="TM20" s="51"/>
      <c r="TN20" s="51"/>
      <c r="TO20" s="51"/>
      <c r="TP20" s="51"/>
      <c r="TQ20" s="51"/>
      <c r="TR20" s="51"/>
      <c r="TS20" s="51"/>
      <c r="TT20" s="51"/>
      <c r="TU20" s="51"/>
      <c r="TV20" s="51"/>
      <c r="TW20" s="51"/>
      <c r="TX20" s="51"/>
      <c r="TY20" s="51"/>
      <c r="TZ20" s="51"/>
      <c r="UA20" s="51"/>
      <c r="UB20" s="51"/>
      <c r="UC20" s="51"/>
      <c r="UD20" s="51"/>
      <c r="UE20" s="51"/>
      <c r="UF20" s="51"/>
      <c r="UG20" s="51"/>
      <c r="UH20" s="51"/>
      <c r="UI20" s="51"/>
      <c r="UJ20" s="51"/>
      <c r="UK20" s="51"/>
      <c r="UL20" s="51"/>
      <c r="UM20" s="51"/>
      <c r="UN20" s="51"/>
      <c r="UO20" s="51"/>
      <c r="UP20" s="51"/>
      <c r="UQ20" s="51"/>
      <c r="UR20" s="51"/>
      <c r="US20" s="51"/>
      <c r="UT20" s="51"/>
      <c r="UU20" s="51"/>
      <c r="UV20" s="51"/>
      <c r="UW20" s="51"/>
      <c r="UX20" s="51"/>
      <c r="UY20" s="51"/>
      <c r="UZ20" s="51"/>
      <c r="VA20" s="51"/>
      <c r="VB20" s="51"/>
      <c r="VC20" s="51"/>
      <c r="VD20" s="51"/>
      <c r="VE20" s="51"/>
      <c r="VF20" s="51"/>
      <c r="VG20" s="51"/>
      <c r="VH20" s="51"/>
      <c r="VI20" s="51"/>
      <c r="VJ20" s="51"/>
      <c r="VK20" s="51"/>
      <c r="VL20" s="51"/>
      <c r="VM20" s="51"/>
      <c r="VN20" s="51"/>
      <c r="VO20" s="51"/>
      <c r="VP20" s="51"/>
      <c r="VQ20" s="51"/>
      <c r="VR20" s="51"/>
      <c r="VS20" s="51"/>
      <c r="VT20" s="51"/>
      <c r="VU20" s="51"/>
      <c r="VV20" s="51"/>
      <c r="VW20" s="51"/>
      <c r="VX20" s="51"/>
      <c r="VY20" s="51"/>
      <c r="VZ20" s="51"/>
      <c r="WA20" s="51"/>
      <c r="WB20" s="51"/>
      <c r="WC20" s="51"/>
      <c r="WD20" s="51"/>
      <c r="WE20" s="51"/>
      <c r="WF20" s="51"/>
      <c r="WG20" s="51"/>
      <c r="WH20" s="51"/>
      <c r="WI20" s="51"/>
      <c r="WJ20" s="51"/>
      <c r="WK20" s="51"/>
      <c r="WL20" s="51"/>
      <c r="WM20" s="51"/>
      <c r="WN20" s="51"/>
      <c r="WO20" s="51"/>
      <c r="WP20" s="51"/>
      <c r="WQ20" s="51"/>
      <c r="WR20" s="51"/>
      <c r="WS20" s="51"/>
      <c r="WT20" s="51"/>
      <c r="WU20" s="51"/>
      <c r="WV20" s="51"/>
      <c r="WW20" s="51"/>
      <c r="WX20" s="51"/>
      <c r="WY20" s="51"/>
      <c r="WZ20" s="51"/>
      <c r="XA20" s="51"/>
      <c r="XB20" s="51"/>
      <c r="XC20" s="51"/>
      <c r="XD20" s="51"/>
      <c r="XE20" s="51"/>
      <c r="XF20" s="51"/>
      <c r="XG20" s="51"/>
      <c r="XH20" s="51"/>
      <c r="XI20" s="51"/>
      <c r="XJ20" s="51"/>
      <c r="XK20" s="51"/>
      <c r="XL20" s="51"/>
      <c r="XM20" s="51"/>
      <c r="XN20" s="51"/>
      <c r="XO20" s="51"/>
      <c r="XP20" s="51"/>
      <c r="XQ20" s="51"/>
      <c r="XR20" s="51"/>
      <c r="XS20" s="51"/>
      <c r="XT20" s="51"/>
      <c r="XU20" s="51"/>
      <c r="XV20" s="51"/>
      <c r="XW20" s="51"/>
      <c r="XX20" s="51"/>
      <c r="XY20" s="51"/>
      <c r="XZ20" s="51"/>
      <c r="YA20" s="51"/>
      <c r="YB20" s="51"/>
      <c r="YC20" s="51"/>
      <c r="YD20" s="51"/>
      <c r="YE20" s="51"/>
      <c r="YF20" s="51"/>
      <c r="YG20" s="51"/>
      <c r="YH20" s="51"/>
      <c r="YI20" s="51"/>
      <c r="YJ20" s="51"/>
      <c r="YK20" s="51"/>
      <c r="YL20" s="51"/>
      <c r="YM20" s="51"/>
      <c r="YN20" s="51"/>
      <c r="YO20" s="51"/>
      <c r="YP20" s="51"/>
      <c r="YQ20" s="51"/>
      <c r="YR20" s="51"/>
      <c r="YS20" s="51"/>
      <c r="YT20" s="51"/>
      <c r="YU20" s="51"/>
      <c r="YV20" s="51"/>
      <c r="YW20" s="51"/>
      <c r="YX20" s="51"/>
      <c r="YY20" s="51"/>
      <c r="YZ20" s="51"/>
      <c r="ZA20" s="51"/>
      <c r="ZB20" s="51"/>
      <c r="ZC20" s="51"/>
      <c r="ZD20" s="51"/>
      <c r="ZE20" s="51"/>
      <c r="ZF20" s="51"/>
      <c r="ZG20" s="51"/>
      <c r="ZH20" s="51"/>
      <c r="ZI20" s="51"/>
      <c r="ZJ20" s="51"/>
      <c r="ZK20" s="51"/>
      <c r="ZL20" s="51"/>
      <c r="ZM20" s="51"/>
      <c r="ZN20" s="51"/>
      <c r="ZO20" s="51"/>
      <c r="ZP20" s="51"/>
      <c r="ZQ20" s="51"/>
      <c r="ZR20" s="51"/>
      <c r="ZS20" s="51"/>
      <c r="ZT20" s="51"/>
      <c r="ZU20" s="51"/>
      <c r="ZV20" s="51"/>
      <c r="ZW20" s="51"/>
      <c r="ZX20" s="51"/>
      <c r="ZY20" s="51"/>
      <c r="ZZ20" s="51"/>
      <c r="AAA20" s="51"/>
      <c r="AAB20" s="51"/>
      <c r="AAC20" s="51"/>
      <c r="AAD20" s="51"/>
      <c r="AAE20" s="51"/>
      <c r="AAF20" s="51"/>
      <c r="AAG20" s="51"/>
      <c r="AAH20" s="51"/>
      <c r="AAI20" s="51"/>
      <c r="AAJ20" s="51"/>
      <c r="AAK20" s="51"/>
      <c r="AAL20" s="51"/>
      <c r="AAM20" s="51"/>
      <c r="AAN20" s="51"/>
      <c r="AAO20" s="51"/>
      <c r="AAP20" s="51"/>
      <c r="AAQ20" s="51"/>
      <c r="AAR20" s="51"/>
      <c r="AAS20" s="51"/>
      <c r="AAT20" s="51"/>
      <c r="AAU20" s="51"/>
      <c r="AAV20" s="51"/>
      <c r="AAW20" s="51"/>
      <c r="AAX20" s="51"/>
      <c r="AAY20" s="51"/>
      <c r="AAZ20" s="51"/>
      <c r="ABA20" s="51"/>
      <c r="ABB20" s="51"/>
      <c r="ABC20" s="51"/>
      <c r="ABD20" s="51"/>
      <c r="ABE20" s="51"/>
      <c r="ABF20" s="51"/>
      <c r="ABG20" s="51"/>
      <c r="ABH20" s="51"/>
      <c r="ABI20" s="51"/>
      <c r="ABJ20" s="51"/>
      <c r="ABK20" s="51"/>
      <c r="ABL20" s="51"/>
      <c r="ABM20" s="51"/>
      <c r="ABN20" s="51"/>
      <c r="ABO20" s="51"/>
      <c r="ABP20" s="51"/>
      <c r="ABQ20" s="51"/>
      <c r="ABR20" s="51"/>
      <c r="ABS20" s="51"/>
      <c r="ABT20" s="51"/>
      <c r="ABU20" s="51"/>
      <c r="ABV20" s="51"/>
      <c r="ABW20" s="51"/>
      <c r="ABX20" s="51"/>
      <c r="ABY20" s="51"/>
      <c r="ABZ20" s="51"/>
      <c r="ACA20" s="51"/>
      <c r="ACB20" s="51"/>
      <c r="ACC20" s="51"/>
      <c r="ACD20" s="51"/>
      <c r="ACE20" s="51"/>
      <c r="ACF20" s="51"/>
      <c r="ACG20" s="51"/>
      <c r="ACH20" s="51"/>
      <c r="ACI20" s="51"/>
      <c r="ACJ20" s="51"/>
      <c r="ACK20" s="51"/>
      <c r="ACL20" s="51"/>
      <c r="ACM20" s="51"/>
      <c r="ACN20" s="51"/>
      <c r="ACO20" s="51"/>
      <c r="ACP20" s="51"/>
      <c r="ACQ20" s="51"/>
      <c r="ACR20" s="51"/>
      <c r="ACS20" s="51"/>
      <c r="ACT20" s="51"/>
      <c r="ACU20" s="51"/>
      <c r="ACV20" s="51"/>
      <c r="ACW20" s="51"/>
      <c r="ACX20" s="51"/>
      <c r="ACY20" s="51"/>
      <c r="ACZ20" s="51"/>
      <c r="ADA20" s="51"/>
      <c r="ADB20" s="51"/>
      <c r="ADC20" s="51"/>
      <c r="ADD20" s="51"/>
      <c r="ADE20" s="51"/>
      <c r="ADF20" s="51"/>
      <c r="ADG20" s="51"/>
      <c r="ADH20" s="51"/>
      <c r="ADI20" s="51"/>
      <c r="ADJ20" s="51"/>
      <c r="ADK20" s="51"/>
      <c r="ADL20" s="51"/>
      <c r="ADM20" s="51"/>
      <c r="ADN20" s="51"/>
      <c r="ADO20" s="51"/>
      <c r="ADP20" s="51"/>
      <c r="ADQ20" s="51"/>
      <c r="ADR20" s="51"/>
      <c r="ADS20" s="51"/>
      <c r="ADT20" s="51"/>
      <c r="ADU20" s="51"/>
      <c r="ADV20" s="51"/>
      <c r="ADW20" s="51"/>
      <c r="ADX20" s="51"/>
      <c r="ADY20" s="51"/>
      <c r="ADZ20" s="51"/>
      <c r="AEA20" s="51"/>
      <c r="AEB20" s="51"/>
      <c r="AEC20" s="51"/>
      <c r="AED20" s="51"/>
      <c r="AEE20" s="51"/>
      <c r="AEF20" s="51"/>
      <c r="AEG20" s="51"/>
      <c r="AEH20" s="51"/>
      <c r="AEI20" s="51"/>
      <c r="AEJ20" s="51"/>
      <c r="AEK20" s="51"/>
      <c r="AEL20" s="51"/>
      <c r="AEM20" s="51"/>
      <c r="AEN20" s="51"/>
      <c r="AEO20" s="51"/>
      <c r="AEP20" s="51"/>
      <c r="AEQ20" s="51"/>
      <c r="AER20" s="51"/>
      <c r="AES20" s="51"/>
      <c r="AET20" s="51"/>
      <c r="AEU20" s="51"/>
      <c r="AEV20" s="51"/>
      <c r="AEW20" s="51"/>
      <c r="AEX20" s="51"/>
      <c r="AEY20" s="51"/>
      <c r="AEZ20" s="51"/>
      <c r="AFA20" s="51"/>
      <c r="AFB20" s="51"/>
      <c r="AFC20" s="51"/>
      <c r="AFD20" s="51"/>
      <c r="AFE20" s="51"/>
      <c r="AFF20" s="51"/>
      <c r="AFG20" s="51"/>
      <c r="AFH20" s="51"/>
      <c r="AFI20" s="51"/>
      <c r="AFJ20" s="51"/>
      <c r="AFK20" s="51"/>
      <c r="AFL20" s="51"/>
      <c r="AFM20" s="51"/>
      <c r="AFN20" s="51"/>
      <c r="AFO20" s="51"/>
      <c r="AFP20" s="51"/>
      <c r="AFQ20" s="51"/>
      <c r="AFR20" s="51"/>
      <c r="AFS20" s="51"/>
      <c r="AFT20" s="51"/>
      <c r="AFU20" s="51"/>
      <c r="AFV20" s="51"/>
      <c r="AFW20" s="51"/>
      <c r="AFX20" s="51"/>
      <c r="AFY20" s="51"/>
      <c r="AFZ20" s="51"/>
      <c r="AGA20" s="51"/>
      <c r="AGB20" s="51"/>
      <c r="AGC20" s="51"/>
      <c r="AGD20" s="51"/>
      <c r="AGE20" s="51"/>
      <c r="AGF20" s="51"/>
      <c r="AGG20" s="51"/>
      <c r="AGH20" s="51"/>
      <c r="AGI20" s="51"/>
      <c r="AGJ20" s="51"/>
      <c r="AGK20" s="51"/>
      <c r="AGL20" s="51"/>
      <c r="AGM20" s="51"/>
      <c r="AGN20" s="51"/>
      <c r="AGO20" s="51"/>
      <c r="AGP20" s="51"/>
      <c r="AGQ20" s="51"/>
      <c r="AGR20" s="51"/>
      <c r="AGS20" s="51"/>
      <c r="AGT20" s="51"/>
      <c r="AGU20" s="51"/>
      <c r="AGV20" s="51"/>
      <c r="AGW20" s="51"/>
      <c r="AGX20" s="51"/>
      <c r="AGY20" s="51"/>
      <c r="AGZ20" s="51"/>
      <c r="AHA20" s="51"/>
      <c r="AHB20" s="51"/>
      <c r="AHC20" s="51"/>
      <c r="AHD20" s="51"/>
      <c r="AHE20" s="51"/>
      <c r="AHF20" s="51"/>
      <c r="AHG20" s="51"/>
      <c r="AHH20" s="51"/>
      <c r="AHI20" s="51"/>
      <c r="AHJ20" s="51"/>
      <c r="AHK20" s="51"/>
      <c r="AHL20" s="51"/>
      <c r="AHM20" s="51"/>
      <c r="AHN20" s="51"/>
      <c r="AHO20" s="51"/>
      <c r="AHP20" s="51"/>
      <c r="AHQ20" s="51"/>
      <c r="AHR20" s="51"/>
      <c r="AHS20" s="51"/>
      <c r="AHT20" s="51"/>
      <c r="AHU20" s="51"/>
      <c r="AHV20" s="51"/>
      <c r="AHW20" s="51"/>
      <c r="AHX20" s="51"/>
      <c r="AHY20" s="51"/>
      <c r="AHZ20" s="51"/>
      <c r="AIA20" s="51"/>
      <c r="AIB20" s="51"/>
      <c r="AIC20" s="51"/>
      <c r="AID20" s="51"/>
      <c r="AIE20" s="51"/>
      <c r="AIF20" s="51"/>
      <c r="AIG20" s="51"/>
      <c r="AIH20" s="51"/>
      <c r="AII20" s="51"/>
      <c r="AIJ20" s="51"/>
      <c r="AIK20" s="51"/>
      <c r="AIL20" s="51"/>
      <c r="AIM20" s="51"/>
      <c r="AIN20" s="51"/>
      <c r="AIO20" s="51"/>
      <c r="AIP20" s="51"/>
      <c r="AIQ20" s="51"/>
      <c r="AIR20" s="51"/>
      <c r="AIS20" s="51"/>
      <c r="AIT20" s="51"/>
      <c r="AIU20" s="51"/>
      <c r="AIV20" s="51"/>
      <c r="AIW20" s="51"/>
      <c r="AIX20" s="51"/>
      <c r="AIY20" s="51"/>
      <c r="AIZ20" s="51"/>
      <c r="AJA20" s="51"/>
      <c r="AJB20" s="51"/>
      <c r="AJC20" s="51"/>
      <c r="AJD20" s="51"/>
      <c r="AJE20" s="51"/>
      <c r="AJF20" s="51"/>
      <c r="AJG20" s="51"/>
      <c r="AJH20" s="51"/>
      <c r="AJI20" s="51"/>
      <c r="AJJ20" s="51"/>
      <c r="AJK20" s="51"/>
      <c r="AJL20" s="51"/>
      <c r="AJM20" s="51"/>
      <c r="AJN20" s="51"/>
      <c r="AJO20" s="51"/>
      <c r="AJP20" s="51"/>
      <c r="AJQ20" s="51"/>
      <c r="AJR20" s="51"/>
      <c r="AJS20" s="51"/>
      <c r="AJT20" s="51"/>
      <c r="AJU20" s="51"/>
      <c r="AJV20" s="51"/>
      <c r="AJW20" s="51"/>
      <c r="AJX20" s="51"/>
      <c r="AJY20" s="51"/>
      <c r="AJZ20" s="51"/>
      <c r="AKA20" s="51"/>
      <c r="AKB20" s="51"/>
      <c r="AKC20" s="51"/>
      <c r="AKD20" s="51"/>
      <c r="AKE20" s="51"/>
      <c r="AKF20" s="51"/>
      <c r="AKG20" s="51"/>
      <c r="AKH20" s="51"/>
      <c r="AKI20" s="51"/>
      <c r="AKJ20" s="51"/>
      <c r="AKK20" s="51"/>
      <c r="AKL20" s="51"/>
      <c r="AKM20" s="51"/>
      <c r="AKN20" s="51"/>
      <c r="AKO20" s="51"/>
      <c r="AKP20" s="51"/>
      <c r="AKQ20" s="51"/>
      <c r="AKR20" s="51"/>
      <c r="AKS20" s="51"/>
      <c r="AKT20" s="51"/>
      <c r="AKU20" s="51"/>
      <c r="AKV20" s="51"/>
      <c r="AKW20" s="51"/>
      <c r="AKX20" s="51"/>
      <c r="AKY20" s="51"/>
      <c r="AKZ20" s="51"/>
      <c r="ALA20" s="51"/>
      <c r="ALB20" s="51"/>
      <c r="ALC20" s="51"/>
      <c r="ALD20" s="51"/>
      <c r="ALE20" s="51"/>
      <c r="ALF20" s="51"/>
      <c r="ALG20" s="51"/>
      <c r="ALH20" s="51"/>
      <c r="ALI20" s="51"/>
      <c r="ALJ20" s="51"/>
      <c r="ALK20" s="51"/>
      <c r="ALL20" s="51"/>
      <c r="ALM20" s="51"/>
      <c r="ALN20" s="51"/>
      <c r="ALO20" s="51"/>
      <c r="ALP20" s="51"/>
      <c r="ALQ20" s="51"/>
      <c r="ALR20" s="51"/>
      <c r="ALS20" s="51"/>
      <c r="ALT20" s="51"/>
      <c r="ALU20" s="51"/>
      <c r="ALV20" s="51"/>
      <c r="ALW20" s="51"/>
      <c r="ALX20" s="51"/>
      <c r="ALY20" s="51"/>
      <c r="ALZ20" s="51"/>
      <c r="AMA20" s="51"/>
      <c r="AMB20" s="51"/>
      <c r="AMC20" s="51"/>
      <c r="AMD20" s="51"/>
      <c r="AME20" s="51"/>
      <c r="AMF20" s="51"/>
      <c r="AMG20" s="51"/>
      <c r="AMH20" s="51"/>
      <c r="AMI20" s="51"/>
      <c r="AMJ20" s="51"/>
    </row>
    <row r="21" customFormat="false" ht="12.8" hidden="false" customHeight="false" outlineLevel="0" collapsed="false">
      <c r="D21" s="33"/>
    </row>
    <row r="22" customFormat="false" ht="12.8" hidden="false" customHeight="false" outlineLevel="0" collapsed="false">
      <c r="C22" s="19"/>
    </row>
  </sheetData>
  <mergeCells count="9">
    <mergeCell ref="B1:J1"/>
    <mergeCell ref="G3:J3"/>
    <mergeCell ref="B5:H5"/>
    <mergeCell ref="B6:H6"/>
    <mergeCell ref="B8:B9"/>
    <mergeCell ref="C8:C9"/>
    <mergeCell ref="D8:F8"/>
    <mergeCell ref="G8:H8"/>
    <mergeCell ref="I8:J8"/>
  </mergeCells>
  <printOptions headings="false" gridLines="false" gridLinesSet="true" horizontalCentered="false" verticalCentered="false"/>
  <pageMargins left="0.7875" right="0.7875" top="0.886111111111111" bottom="0.886111111111111" header="0.511811023622047" footer="0.511811023622047"/>
  <pageSetup paperSize="9" scale="100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AMJ22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E18" activeCellId="0" sqref="E18"/>
    </sheetView>
  </sheetViews>
  <sheetFormatPr defaultColWidth="9.15625" defaultRowHeight="13.8" customHeight="true" zeroHeight="false" outlineLevelRow="0" outlineLevelCol="0"/>
  <cols>
    <col collapsed="false" customWidth="true" hidden="false" outlineLevel="0" max="1" min="1" style="68" width="4.43"/>
    <col collapsed="false" customWidth="true" hidden="false" outlineLevel="0" max="2" min="2" style="68" width="4.71"/>
    <col collapsed="false" customWidth="true" hidden="false" outlineLevel="0" max="3" min="3" style="68" width="77.39"/>
    <col collapsed="false" customWidth="true" hidden="false" outlineLevel="0" max="4" min="4" style="68" width="14.44"/>
    <col collapsed="false" customWidth="true" hidden="false" outlineLevel="0" max="5" min="5" style="68" width="13.57"/>
    <col collapsed="false" customWidth="false" hidden="false" outlineLevel="0" max="6" min="6" style="68" width="9.14"/>
    <col collapsed="false" customWidth="true" hidden="false" outlineLevel="0" max="7" min="7" style="69" width="21.43"/>
    <col collapsed="false" customWidth="true" hidden="false" outlineLevel="0" max="8" min="8" style="69" width="17.24"/>
    <col collapsed="false" customWidth="true" hidden="false" outlineLevel="0" max="15" min="9" style="69" width="11.96"/>
    <col collapsed="false" customWidth="true" hidden="false" outlineLevel="0" max="16" min="16" style="70" width="10.99"/>
    <col collapsed="false" customWidth="true" hidden="false" outlineLevel="0" max="17" min="17" style="69" width="11.54"/>
    <col collapsed="false" customWidth="false" hidden="false" outlineLevel="0" max="18" min="18" style="69" width="9.14"/>
    <col collapsed="false" customWidth="true" hidden="false" outlineLevel="0" max="19" min="19" style="71" width="11.7"/>
    <col collapsed="false" customWidth="false" hidden="false" outlineLevel="0" max="33" min="20" style="71" width="9.14"/>
    <col collapsed="false" customWidth="true" hidden="false" outlineLevel="0" max="46" min="34" style="71" width="11.12"/>
    <col collapsed="false" customWidth="false" hidden="false" outlineLevel="0" max="62" min="47" style="71" width="9.14"/>
    <col collapsed="false" customWidth="false" hidden="false" outlineLevel="0" max="64" min="63" style="69" width="9.14"/>
    <col collapsed="false" customWidth="false" hidden="false" outlineLevel="0" max="1024" min="65" style="68" width="9.14"/>
  </cols>
  <sheetData>
    <row r="1" s="1" customFormat="true" ht="29.85" hidden="false" customHeight="true" outlineLevel="0" collapsed="false">
      <c r="A1" s="3" t="str">
        <f aca="false">'Пр 1 - доходы'!B1</f>
        <v>ИНФОРМАЦИЯ Счетной палаты муниципального округа Красноуральск о ходе  исполнения бюджета муниципального округа Красноуральск                                      за  девять месяцев   2025 года </v>
      </c>
      <c r="B1" s="3"/>
      <c r="C1" s="3"/>
      <c r="D1" s="3"/>
      <c r="E1" s="3"/>
      <c r="F1" s="3"/>
      <c r="G1" s="33"/>
      <c r="H1" s="33"/>
      <c r="I1" s="33"/>
      <c r="J1" s="33"/>
      <c r="K1" s="33"/>
      <c r="L1" s="33"/>
      <c r="M1" s="33"/>
      <c r="N1" s="33"/>
      <c r="O1" s="33"/>
      <c r="P1" s="70"/>
      <c r="Q1" s="33"/>
      <c r="R1" s="33"/>
      <c r="S1" s="72"/>
      <c r="T1" s="72"/>
      <c r="U1" s="72"/>
      <c r="V1" s="72"/>
      <c r="W1" s="72"/>
      <c r="X1" s="72"/>
      <c r="Y1" s="72"/>
      <c r="Z1" s="72"/>
      <c r="AA1" s="72"/>
      <c r="AB1" s="72"/>
      <c r="AC1" s="72"/>
      <c r="AD1" s="72"/>
      <c r="AE1" s="72"/>
      <c r="AF1" s="72"/>
      <c r="AG1" s="72"/>
      <c r="AH1" s="72"/>
      <c r="AI1" s="72"/>
      <c r="AJ1" s="72"/>
      <c r="AK1" s="72"/>
      <c r="AL1" s="72"/>
      <c r="AM1" s="72"/>
      <c r="AN1" s="72"/>
      <c r="AO1" s="72"/>
      <c r="AP1" s="72"/>
      <c r="AQ1" s="72"/>
      <c r="AR1" s="72"/>
      <c r="AS1" s="72"/>
      <c r="AT1" s="72"/>
      <c r="AU1" s="72"/>
      <c r="AV1" s="72"/>
      <c r="AW1" s="72"/>
      <c r="AX1" s="72"/>
      <c r="AY1" s="72"/>
      <c r="AZ1" s="72"/>
      <c r="BA1" s="72"/>
      <c r="BB1" s="72"/>
      <c r="BC1" s="72"/>
      <c r="BD1" s="72"/>
      <c r="BE1" s="72"/>
      <c r="BF1" s="72"/>
      <c r="BG1" s="72"/>
      <c r="BH1" s="72"/>
      <c r="BI1" s="72"/>
      <c r="BJ1" s="72"/>
      <c r="BK1" s="33"/>
      <c r="BL1" s="33"/>
    </row>
    <row r="3" s="1" customFormat="true" ht="13.8" hidden="false" customHeight="false" outlineLevel="0" collapsed="false">
      <c r="E3" s="4" t="s">
        <v>55</v>
      </c>
      <c r="F3" s="4"/>
      <c r="G3" s="73"/>
      <c r="H3" s="73"/>
      <c r="I3" s="73"/>
      <c r="J3" s="73"/>
      <c r="K3" s="33"/>
      <c r="L3" s="33"/>
      <c r="M3" s="33"/>
      <c r="N3" s="33"/>
      <c r="O3" s="33"/>
      <c r="P3" s="70"/>
      <c r="Q3" s="33"/>
      <c r="R3" s="33"/>
      <c r="S3" s="72"/>
      <c r="T3" s="72"/>
      <c r="U3" s="72"/>
      <c r="V3" s="72"/>
      <c r="W3" s="72"/>
      <c r="X3" s="72"/>
      <c r="Y3" s="72"/>
      <c r="Z3" s="72"/>
      <c r="AA3" s="72"/>
      <c r="AB3" s="72"/>
      <c r="AC3" s="72"/>
      <c r="AD3" s="72"/>
      <c r="AE3" s="72"/>
      <c r="AF3" s="72"/>
      <c r="AG3" s="72"/>
      <c r="AH3" s="72"/>
      <c r="AI3" s="72"/>
      <c r="AJ3" s="72"/>
      <c r="AK3" s="72"/>
      <c r="AL3" s="72"/>
      <c r="AM3" s="72"/>
      <c r="AN3" s="72"/>
      <c r="AO3" s="72"/>
      <c r="AP3" s="72"/>
      <c r="AQ3" s="72"/>
      <c r="AR3" s="72"/>
      <c r="AS3" s="72"/>
      <c r="AT3" s="72"/>
      <c r="AU3" s="72"/>
      <c r="AV3" s="72"/>
      <c r="AW3" s="72"/>
      <c r="AX3" s="72"/>
      <c r="AY3" s="72"/>
      <c r="AZ3" s="72"/>
      <c r="BA3" s="72"/>
      <c r="BB3" s="72"/>
      <c r="BC3" s="72"/>
      <c r="BD3" s="72"/>
      <c r="BE3" s="72"/>
      <c r="BF3" s="72"/>
      <c r="BG3" s="72"/>
      <c r="BH3" s="72"/>
      <c r="BI3" s="72"/>
      <c r="BJ3" s="72"/>
      <c r="BK3" s="33"/>
      <c r="BL3" s="33"/>
    </row>
    <row r="5" customFormat="false" ht="14.15" hidden="false" customHeight="true" outlineLevel="0" collapsed="false">
      <c r="A5" s="74" t="s">
        <v>56</v>
      </c>
      <c r="B5" s="74"/>
      <c r="C5" s="74"/>
      <c r="D5" s="74"/>
      <c r="E5" s="74"/>
      <c r="F5" s="74"/>
    </row>
    <row r="7" customFormat="false" ht="29.85" hidden="false" customHeight="true" outlineLevel="0" collapsed="false">
      <c r="A7" s="8" t="s">
        <v>57</v>
      </c>
      <c r="B7" s="75" t="s">
        <v>58</v>
      </c>
      <c r="C7" s="75"/>
      <c r="D7" s="76" t="str">
        <f aca="false">'Пр 1 - доходы'!D9</f>
        <v>Отчет об исполнении местного бюджета за девять месяцев 2025  года (форма 0503117)</v>
      </c>
      <c r="E7" s="76"/>
      <c r="F7" s="76"/>
    </row>
    <row r="8" s="80" customFormat="true" ht="35.8" hidden="false" customHeight="true" outlineLevel="0" collapsed="false">
      <c r="A8" s="8"/>
      <c r="B8" s="8" t="s">
        <v>59</v>
      </c>
      <c r="C8" s="8" t="s">
        <v>60</v>
      </c>
      <c r="D8" s="76" t="s">
        <v>61</v>
      </c>
      <c r="E8" s="8" t="s">
        <v>62</v>
      </c>
      <c r="F8" s="8"/>
      <c r="G8" s="77"/>
      <c r="H8" s="77"/>
      <c r="I8" s="77"/>
      <c r="J8" s="77"/>
      <c r="K8" s="77"/>
      <c r="L8" s="77"/>
      <c r="M8" s="77"/>
      <c r="N8" s="77"/>
      <c r="O8" s="77"/>
      <c r="P8" s="78"/>
      <c r="Q8" s="77"/>
      <c r="R8" s="77"/>
      <c r="S8" s="79"/>
      <c r="T8" s="79"/>
      <c r="U8" s="79"/>
      <c r="V8" s="79"/>
      <c r="W8" s="79"/>
      <c r="X8" s="79"/>
      <c r="Y8" s="79"/>
      <c r="Z8" s="79"/>
      <c r="AA8" s="79"/>
      <c r="AB8" s="79"/>
      <c r="AC8" s="79"/>
      <c r="AD8" s="79"/>
      <c r="AE8" s="79"/>
      <c r="AF8" s="79"/>
      <c r="AG8" s="79"/>
      <c r="AH8" s="79"/>
      <c r="AI8" s="79"/>
      <c r="AJ8" s="79"/>
      <c r="AK8" s="79"/>
      <c r="AL8" s="79"/>
      <c r="AM8" s="79"/>
      <c r="AN8" s="79"/>
      <c r="AO8" s="79"/>
      <c r="AP8" s="79"/>
      <c r="AQ8" s="79"/>
      <c r="AR8" s="79"/>
      <c r="AS8" s="79"/>
      <c r="AT8" s="79"/>
      <c r="AU8" s="79"/>
      <c r="AV8" s="79"/>
      <c r="AW8" s="79"/>
      <c r="AX8" s="79"/>
      <c r="AY8" s="79"/>
      <c r="AZ8" s="79"/>
      <c r="BA8" s="79"/>
      <c r="BB8" s="79"/>
      <c r="BC8" s="79"/>
      <c r="BD8" s="79"/>
      <c r="BE8" s="79"/>
      <c r="BF8" s="79"/>
      <c r="BG8" s="79"/>
      <c r="BH8" s="79"/>
      <c r="BI8" s="79"/>
      <c r="BJ8" s="79"/>
      <c r="BK8" s="77"/>
      <c r="BL8" s="77"/>
    </row>
    <row r="9" customFormat="false" ht="13.8" hidden="false" customHeight="false" outlineLevel="0" collapsed="false">
      <c r="A9" s="8"/>
      <c r="B9" s="8"/>
      <c r="C9" s="8"/>
      <c r="D9" s="81" t="s">
        <v>12</v>
      </c>
      <c r="E9" s="81" t="s">
        <v>12</v>
      </c>
      <c r="F9" s="81" t="s">
        <v>63</v>
      </c>
    </row>
    <row r="10" customFormat="false" ht="15.65" hidden="false" customHeight="true" outlineLevel="0" collapsed="false">
      <c r="A10" s="8" t="n">
        <v>1</v>
      </c>
      <c r="B10" s="82" t="s">
        <v>64</v>
      </c>
      <c r="C10" s="83" t="s">
        <v>65</v>
      </c>
      <c r="D10" s="84" t="n">
        <v>1175060</v>
      </c>
      <c r="E10" s="84" t="n">
        <v>0</v>
      </c>
      <c r="F10" s="85" t="n">
        <v>0</v>
      </c>
    </row>
    <row r="11" customFormat="false" ht="17.9" hidden="false" customHeight="true" outlineLevel="0" collapsed="false">
      <c r="A11" s="8" t="n">
        <v>2</v>
      </c>
      <c r="B11" s="82" t="s">
        <v>66</v>
      </c>
      <c r="C11" s="83" t="s">
        <v>67</v>
      </c>
      <c r="D11" s="84" t="n">
        <f aca="false">67200+46200+400+2100+9700+11100+3400+113200</f>
        <v>253300</v>
      </c>
      <c r="E11" s="84" t="n">
        <v>333627.81</v>
      </c>
      <c r="F11" s="85" t="n">
        <f aca="false">E11/D11*100</f>
        <v>131.712518752467</v>
      </c>
    </row>
    <row r="12" customFormat="false" ht="13.4" hidden="false" customHeight="true" outlineLevel="0" collapsed="false">
      <c r="A12" s="8" t="n">
        <v>3</v>
      </c>
      <c r="B12" s="86" t="s">
        <v>68</v>
      </c>
      <c r="C12" s="87" t="s">
        <v>69</v>
      </c>
      <c r="D12" s="13" t="n">
        <f aca="false">9245.59+3522.95+1438.61+12487.22</f>
        <v>26694.37</v>
      </c>
      <c r="E12" s="13" t="n">
        <v>10863</v>
      </c>
      <c r="F12" s="85" t="n">
        <f aca="false">E12/D12*100</f>
        <v>40.6939740477112</v>
      </c>
    </row>
    <row r="13" customFormat="false" ht="23.85" hidden="false" customHeight="true" outlineLevel="0" collapsed="false">
      <c r="A13" s="8" t="n">
        <v>4</v>
      </c>
      <c r="B13" s="86" t="s">
        <v>70</v>
      </c>
      <c r="C13" s="87" t="s">
        <v>71</v>
      </c>
      <c r="D13" s="13" t="n">
        <v>315300</v>
      </c>
      <c r="E13" s="13" t="n">
        <v>10947.37</v>
      </c>
      <c r="F13" s="85" t="n">
        <f aca="false">E13/D13*100</f>
        <v>3.47204884237234</v>
      </c>
    </row>
    <row r="14" customFormat="false" ht="23.85" hidden="false" customHeight="true" outlineLevel="0" collapsed="false">
      <c r="A14" s="8" t="n">
        <v>5</v>
      </c>
      <c r="B14" s="86" t="s">
        <v>72</v>
      </c>
      <c r="C14" s="87" t="s">
        <v>73</v>
      </c>
      <c r="D14" s="13" t="n">
        <f aca="false">12528000</f>
        <v>12528000</v>
      </c>
      <c r="E14" s="13" t="n">
        <v>5613344.19</v>
      </c>
      <c r="F14" s="85" t="n">
        <f aca="false">E14/D14*100</f>
        <v>44.8063872126437</v>
      </c>
    </row>
    <row r="15" customFormat="false" ht="16.4" hidden="false" customHeight="true" outlineLevel="0" collapsed="false">
      <c r="A15" s="8" t="n">
        <v>6</v>
      </c>
      <c r="B15" s="82" t="s">
        <v>74</v>
      </c>
      <c r="C15" s="83" t="s">
        <v>75</v>
      </c>
      <c r="D15" s="13" t="n">
        <v>649043655.7</v>
      </c>
      <c r="E15" s="13" t="n">
        <v>470827135.04</v>
      </c>
      <c r="F15" s="85" t="n">
        <f aca="false">E15/D15*100</f>
        <v>72.5416743396418</v>
      </c>
    </row>
    <row r="16" customFormat="false" ht="14.9" hidden="false" customHeight="true" outlineLevel="0" collapsed="false">
      <c r="A16" s="8" t="n">
        <v>7</v>
      </c>
      <c r="B16" s="82" t="s">
        <v>76</v>
      </c>
      <c r="C16" s="83" t="s">
        <v>77</v>
      </c>
      <c r="D16" s="13" t="n">
        <f aca="false">25209082.79+1016568697.73</f>
        <v>1041777780.52</v>
      </c>
      <c r="E16" s="13" t="n">
        <f aca="false">23856887.72+776508880</f>
        <v>800365767.72</v>
      </c>
      <c r="F16" s="85" t="n">
        <f aca="false">E16/D16*100</f>
        <v>76.8269186275503</v>
      </c>
      <c r="V16" s="88"/>
      <c r="W16" s="88"/>
      <c r="X16" s="88"/>
      <c r="Y16" s="88"/>
      <c r="Z16" s="88"/>
      <c r="AA16" s="88"/>
      <c r="AB16" s="88"/>
      <c r="AC16" s="88"/>
      <c r="AD16" s="88"/>
      <c r="AE16" s="88"/>
      <c r="AF16" s="88"/>
      <c r="AG16" s="88"/>
      <c r="AH16" s="88"/>
      <c r="AI16" s="88"/>
      <c r="AJ16" s="88"/>
      <c r="AK16" s="88"/>
      <c r="AL16" s="88"/>
      <c r="AM16" s="88"/>
      <c r="AN16" s="88"/>
      <c r="AO16" s="88"/>
      <c r="AP16" s="88"/>
      <c r="AQ16" s="88"/>
      <c r="AR16" s="88"/>
      <c r="AS16" s="88"/>
      <c r="AT16" s="88"/>
      <c r="AU16" s="88"/>
      <c r="AV16" s="88"/>
      <c r="AW16" s="88"/>
      <c r="AX16" s="88"/>
    </row>
    <row r="17" customFormat="false" ht="13.8" hidden="false" customHeight="false" outlineLevel="0" collapsed="false">
      <c r="A17" s="8" t="n">
        <v>8</v>
      </c>
      <c r="B17" s="89" t="n">
        <v>919</v>
      </c>
      <c r="C17" s="90" t="s">
        <v>78</v>
      </c>
      <c r="D17" s="13" t="n">
        <v>552242000</v>
      </c>
      <c r="E17" s="13" t="n">
        <v>292344000</v>
      </c>
      <c r="F17" s="85" t="n">
        <f aca="false">E17/D17*100</f>
        <v>52.9376613875801</v>
      </c>
      <c r="V17" s="88"/>
      <c r="W17" s="88"/>
      <c r="X17" s="88"/>
      <c r="Y17" s="88"/>
      <c r="Z17" s="88"/>
      <c r="AA17" s="88"/>
      <c r="AB17" s="88"/>
      <c r="AC17" s="88"/>
      <c r="AD17" s="88"/>
      <c r="AE17" s="88"/>
      <c r="AF17" s="88"/>
      <c r="AG17" s="88"/>
      <c r="AP17" s="88"/>
      <c r="AQ17" s="88"/>
      <c r="AR17" s="88"/>
      <c r="AS17" s="88"/>
      <c r="AT17" s="88"/>
      <c r="AU17" s="88"/>
    </row>
    <row r="18" s="98" customFormat="true" ht="12.75" hidden="false" customHeight="true" outlineLevel="0" collapsed="false">
      <c r="A18" s="91" t="s">
        <v>79</v>
      </c>
      <c r="B18" s="91"/>
      <c r="C18" s="91"/>
      <c r="D18" s="27" t="n">
        <f aca="false">SUM(D10:D17)</f>
        <v>2257361790.59</v>
      </c>
      <c r="E18" s="27" t="n">
        <f aca="false">SUM(E10:E17)</f>
        <v>1569505685.13</v>
      </c>
      <c r="F18" s="92" t="n">
        <f aca="false">E18/D18*100</f>
        <v>69.5283180424429</v>
      </c>
      <c r="G18" s="93"/>
      <c r="H18" s="93"/>
      <c r="I18" s="93"/>
      <c r="J18" s="93"/>
      <c r="K18" s="93"/>
      <c r="L18" s="93"/>
      <c r="M18" s="93"/>
      <c r="N18" s="93"/>
      <c r="O18" s="93"/>
      <c r="P18" s="94"/>
      <c r="Q18" s="93"/>
      <c r="R18" s="93"/>
      <c r="S18" s="95"/>
      <c r="T18" s="95"/>
      <c r="U18" s="95"/>
      <c r="V18" s="96"/>
      <c r="W18" s="96"/>
      <c r="X18" s="96"/>
      <c r="Y18" s="96"/>
      <c r="Z18" s="96"/>
      <c r="AA18" s="96"/>
      <c r="AB18" s="96"/>
      <c r="AC18" s="96"/>
      <c r="AD18" s="96"/>
      <c r="AE18" s="96"/>
      <c r="AF18" s="96"/>
      <c r="AG18" s="96"/>
      <c r="AH18" s="95"/>
      <c r="AI18" s="95"/>
      <c r="AJ18" s="95"/>
      <c r="AK18" s="95"/>
      <c r="AL18" s="95"/>
      <c r="AM18" s="95"/>
      <c r="AN18" s="95"/>
      <c r="AO18" s="95"/>
      <c r="AP18" s="95"/>
      <c r="AQ18" s="95"/>
      <c r="AR18" s="95"/>
      <c r="AS18" s="95"/>
      <c r="AT18" s="95"/>
      <c r="AU18" s="95"/>
      <c r="AV18" s="95"/>
      <c r="AW18" s="95"/>
      <c r="AX18" s="95"/>
      <c r="AY18" s="95"/>
      <c r="AZ18" s="95"/>
      <c r="BA18" s="95"/>
      <c r="BB18" s="95"/>
      <c r="BC18" s="95"/>
      <c r="BD18" s="95"/>
      <c r="BE18" s="95"/>
      <c r="BF18" s="95"/>
      <c r="BG18" s="95"/>
      <c r="BH18" s="95"/>
      <c r="BI18" s="95"/>
      <c r="BJ18" s="95"/>
      <c r="BK18" s="93"/>
      <c r="BL18" s="93"/>
      <c r="BM18" s="97"/>
      <c r="BN18" s="97"/>
      <c r="BO18" s="97"/>
      <c r="BP18" s="97"/>
      <c r="BQ18" s="97"/>
      <c r="BR18" s="97"/>
      <c r="BS18" s="97"/>
      <c r="BT18" s="97"/>
      <c r="BU18" s="97"/>
      <c r="BV18" s="97"/>
      <c r="BW18" s="97"/>
      <c r="BX18" s="97"/>
      <c r="BY18" s="97"/>
      <c r="BZ18" s="97"/>
      <c r="CA18" s="97"/>
      <c r="CB18" s="97"/>
      <c r="CC18" s="97"/>
      <c r="CD18" s="97"/>
      <c r="CE18" s="97"/>
      <c r="CF18" s="97"/>
      <c r="CG18" s="97"/>
      <c r="CH18" s="97"/>
      <c r="CI18" s="97"/>
      <c r="CJ18" s="97"/>
      <c r="CK18" s="97"/>
      <c r="CL18" s="97"/>
      <c r="CM18" s="97"/>
      <c r="CN18" s="97"/>
      <c r="CO18" s="97"/>
      <c r="CP18" s="97"/>
      <c r="CQ18" s="97"/>
      <c r="CR18" s="97"/>
      <c r="CS18" s="97"/>
      <c r="CT18" s="97"/>
      <c r="CU18" s="97"/>
      <c r="CV18" s="97"/>
      <c r="CW18" s="97"/>
      <c r="CX18" s="97"/>
      <c r="CY18" s="97"/>
      <c r="CZ18" s="97"/>
      <c r="DA18" s="97"/>
      <c r="DB18" s="97"/>
      <c r="DC18" s="97"/>
      <c r="DD18" s="97"/>
      <c r="DE18" s="97"/>
      <c r="DF18" s="97"/>
      <c r="DG18" s="97"/>
      <c r="DH18" s="97"/>
      <c r="DI18" s="97"/>
      <c r="DJ18" s="97"/>
      <c r="DK18" s="97"/>
      <c r="DL18" s="97"/>
      <c r="DM18" s="97"/>
      <c r="DN18" s="97"/>
      <c r="DO18" s="97"/>
      <c r="DP18" s="97"/>
      <c r="DQ18" s="97"/>
      <c r="DR18" s="97"/>
      <c r="DS18" s="97"/>
      <c r="DT18" s="97"/>
      <c r="DU18" s="97"/>
      <c r="DV18" s="97"/>
      <c r="DW18" s="97"/>
      <c r="DX18" s="97"/>
      <c r="DY18" s="97"/>
      <c r="DZ18" s="97"/>
      <c r="EA18" s="97"/>
      <c r="EB18" s="97"/>
      <c r="EC18" s="97"/>
      <c r="ED18" s="97"/>
      <c r="EE18" s="97"/>
      <c r="EF18" s="97"/>
      <c r="EG18" s="97"/>
      <c r="EH18" s="97"/>
      <c r="EI18" s="97"/>
      <c r="EJ18" s="97"/>
      <c r="EK18" s="97"/>
      <c r="EL18" s="97"/>
      <c r="EM18" s="97"/>
      <c r="EN18" s="97"/>
      <c r="EO18" s="97"/>
      <c r="EP18" s="97"/>
      <c r="EQ18" s="97"/>
      <c r="ER18" s="97"/>
      <c r="ES18" s="97"/>
      <c r="ET18" s="97"/>
      <c r="EU18" s="97"/>
      <c r="EV18" s="97"/>
      <c r="EW18" s="97"/>
      <c r="EX18" s="97"/>
      <c r="EY18" s="97"/>
      <c r="EZ18" s="97"/>
      <c r="FA18" s="97"/>
      <c r="FB18" s="97"/>
      <c r="FC18" s="97"/>
      <c r="FD18" s="97"/>
      <c r="FE18" s="97"/>
      <c r="FF18" s="97"/>
      <c r="FG18" s="97"/>
      <c r="FH18" s="97"/>
      <c r="FI18" s="97"/>
      <c r="FJ18" s="97"/>
      <c r="FK18" s="97"/>
      <c r="FL18" s="97"/>
      <c r="FM18" s="97"/>
      <c r="FN18" s="97"/>
      <c r="FO18" s="97"/>
      <c r="FP18" s="97"/>
      <c r="FQ18" s="97"/>
      <c r="FR18" s="97"/>
      <c r="FS18" s="97"/>
      <c r="FT18" s="97"/>
      <c r="FU18" s="97"/>
      <c r="FV18" s="97"/>
      <c r="FW18" s="97"/>
      <c r="FX18" s="97"/>
      <c r="FY18" s="97"/>
      <c r="FZ18" s="97"/>
      <c r="GA18" s="97"/>
      <c r="GB18" s="97"/>
      <c r="GC18" s="97"/>
      <c r="GD18" s="97"/>
      <c r="GE18" s="97"/>
      <c r="GF18" s="97"/>
      <c r="GG18" s="97"/>
      <c r="GH18" s="97"/>
      <c r="GI18" s="97"/>
      <c r="GJ18" s="97"/>
      <c r="GK18" s="97"/>
      <c r="GL18" s="97"/>
      <c r="GM18" s="97"/>
      <c r="GN18" s="97"/>
      <c r="GO18" s="97"/>
      <c r="GP18" s="97"/>
      <c r="GQ18" s="97"/>
      <c r="GR18" s="97"/>
      <c r="GS18" s="97"/>
      <c r="GT18" s="97"/>
      <c r="GU18" s="97"/>
      <c r="GV18" s="97"/>
      <c r="GW18" s="97"/>
      <c r="GX18" s="97"/>
      <c r="GY18" s="97"/>
      <c r="GZ18" s="97"/>
      <c r="HA18" s="97"/>
      <c r="HB18" s="97"/>
      <c r="HC18" s="97"/>
      <c r="HD18" s="97"/>
      <c r="HE18" s="97"/>
      <c r="HF18" s="97"/>
      <c r="HG18" s="97"/>
      <c r="HH18" s="97"/>
      <c r="HI18" s="97"/>
      <c r="HJ18" s="97"/>
      <c r="HK18" s="97"/>
      <c r="HL18" s="97"/>
      <c r="HM18" s="97"/>
      <c r="HN18" s="97"/>
      <c r="HO18" s="97"/>
      <c r="HP18" s="97"/>
      <c r="HQ18" s="97"/>
      <c r="HR18" s="97"/>
      <c r="HS18" s="97"/>
      <c r="HT18" s="97"/>
      <c r="HU18" s="97"/>
      <c r="HV18" s="97"/>
      <c r="HW18" s="97"/>
      <c r="HX18" s="97"/>
      <c r="HY18" s="97"/>
      <c r="HZ18" s="97"/>
      <c r="IA18" s="97"/>
      <c r="IB18" s="97"/>
      <c r="IC18" s="97"/>
      <c r="ID18" s="97"/>
      <c r="IE18" s="97"/>
      <c r="IF18" s="97"/>
      <c r="IG18" s="97"/>
      <c r="IH18" s="97"/>
      <c r="II18" s="97"/>
      <c r="IJ18" s="97"/>
      <c r="IK18" s="97"/>
      <c r="IL18" s="97"/>
      <c r="IM18" s="97"/>
      <c r="IN18" s="97"/>
      <c r="IO18" s="97"/>
      <c r="IP18" s="97"/>
      <c r="IQ18" s="97"/>
      <c r="IR18" s="97"/>
      <c r="IS18" s="97"/>
      <c r="IT18" s="97"/>
      <c r="IU18" s="97"/>
      <c r="IV18" s="97"/>
      <c r="IW18" s="97"/>
      <c r="IX18" s="97"/>
      <c r="IY18" s="97"/>
      <c r="IZ18" s="97"/>
      <c r="JA18" s="97"/>
      <c r="JB18" s="97"/>
      <c r="JC18" s="97"/>
      <c r="JD18" s="97"/>
      <c r="JE18" s="97"/>
      <c r="JF18" s="97"/>
      <c r="JG18" s="97"/>
      <c r="JH18" s="97"/>
      <c r="JI18" s="97"/>
      <c r="JJ18" s="97"/>
      <c r="JK18" s="97"/>
      <c r="JL18" s="97"/>
      <c r="JM18" s="97"/>
      <c r="JN18" s="97"/>
      <c r="JO18" s="97"/>
      <c r="JP18" s="97"/>
      <c r="JQ18" s="97"/>
      <c r="JR18" s="97"/>
      <c r="JS18" s="97"/>
      <c r="JT18" s="97"/>
      <c r="JU18" s="97"/>
      <c r="JV18" s="97"/>
      <c r="JW18" s="97"/>
      <c r="JX18" s="97"/>
      <c r="JY18" s="97"/>
      <c r="JZ18" s="97"/>
      <c r="KA18" s="97"/>
      <c r="KB18" s="97"/>
      <c r="KC18" s="97"/>
      <c r="KD18" s="97"/>
      <c r="KE18" s="97"/>
      <c r="KF18" s="97"/>
      <c r="KG18" s="97"/>
      <c r="KH18" s="97"/>
      <c r="KI18" s="97"/>
      <c r="KJ18" s="97"/>
      <c r="KK18" s="97"/>
      <c r="KL18" s="97"/>
      <c r="KM18" s="97"/>
      <c r="KN18" s="97"/>
      <c r="KO18" s="97"/>
      <c r="KP18" s="97"/>
      <c r="KQ18" s="97"/>
      <c r="KR18" s="97"/>
      <c r="KS18" s="97"/>
      <c r="KT18" s="97"/>
      <c r="KU18" s="97"/>
      <c r="KV18" s="97"/>
      <c r="KW18" s="97"/>
      <c r="KX18" s="97"/>
      <c r="KY18" s="97"/>
      <c r="KZ18" s="97"/>
      <c r="LA18" s="97"/>
      <c r="LB18" s="97"/>
      <c r="LC18" s="97"/>
      <c r="LD18" s="97"/>
      <c r="LE18" s="97"/>
      <c r="LF18" s="97"/>
      <c r="LG18" s="97"/>
      <c r="LH18" s="97"/>
      <c r="LI18" s="97"/>
      <c r="LJ18" s="97"/>
      <c r="LK18" s="97"/>
      <c r="LL18" s="97"/>
      <c r="LM18" s="97"/>
      <c r="LN18" s="97"/>
      <c r="LO18" s="97"/>
      <c r="LP18" s="97"/>
      <c r="LQ18" s="97"/>
      <c r="LR18" s="97"/>
      <c r="LS18" s="97"/>
      <c r="LT18" s="97"/>
      <c r="LU18" s="97"/>
      <c r="LV18" s="97"/>
      <c r="LW18" s="97"/>
      <c r="LX18" s="97"/>
      <c r="LY18" s="97"/>
      <c r="LZ18" s="97"/>
      <c r="MA18" s="97"/>
      <c r="MB18" s="97"/>
      <c r="MC18" s="97"/>
      <c r="MD18" s="97"/>
      <c r="ME18" s="97"/>
      <c r="MF18" s="97"/>
      <c r="MG18" s="97"/>
      <c r="MH18" s="97"/>
      <c r="MI18" s="97"/>
      <c r="MJ18" s="97"/>
      <c r="MK18" s="97"/>
      <c r="ML18" s="97"/>
      <c r="MM18" s="97"/>
      <c r="MN18" s="97"/>
      <c r="MO18" s="97"/>
      <c r="MP18" s="97"/>
      <c r="MQ18" s="97"/>
      <c r="MR18" s="97"/>
      <c r="MS18" s="97"/>
      <c r="MT18" s="97"/>
      <c r="MU18" s="97"/>
      <c r="MV18" s="97"/>
      <c r="MW18" s="97"/>
      <c r="MX18" s="97"/>
      <c r="MY18" s="97"/>
      <c r="MZ18" s="97"/>
      <c r="NA18" s="97"/>
      <c r="NB18" s="97"/>
      <c r="NC18" s="97"/>
      <c r="ND18" s="97"/>
      <c r="NE18" s="97"/>
      <c r="NF18" s="97"/>
      <c r="NG18" s="97"/>
      <c r="NH18" s="97"/>
      <c r="NI18" s="97"/>
      <c r="NJ18" s="97"/>
      <c r="NK18" s="97"/>
      <c r="NL18" s="97"/>
      <c r="NM18" s="97"/>
      <c r="NN18" s="97"/>
      <c r="NO18" s="97"/>
      <c r="NP18" s="97"/>
      <c r="NQ18" s="97"/>
      <c r="NR18" s="97"/>
      <c r="NS18" s="97"/>
      <c r="NT18" s="97"/>
      <c r="NU18" s="97"/>
      <c r="NV18" s="97"/>
      <c r="NW18" s="97"/>
      <c r="NX18" s="97"/>
      <c r="NY18" s="97"/>
      <c r="NZ18" s="97"/>
      <c r="OA18" s="97"/>
      <c r="OB18" s="97"/>
      <c r="OC18" s="97"/>
      <c r="OD18" s="97"/>
      <c r="OE18" s="97"/>
      <c r="OF18" s="97"/>
      <c r="OG18" s="97"/>
      <c r="OH18" s="97"/>
      <c r="OI18" s="97"/>
      <c r="OJ18" s="97"/>
      <c r="OK18" s="97"/>
      <c r="OL18" s="97"/>
      <c r="OM18" s="97"/>
      <c r="ON18" s="97"/>
      <c r="OO18" s="97"/>
      <c r="OP18" s="97"/>
      <c r="OQ18" s="97"/>
      <c r="OR18" s="97"/>
      <c r="OS18" s="97"/>
      <c r="OT18" s="97"/>
      <c r="OU18" s="97"/>
      <c r="OV18" s="97"/>
      <c r="OW18" s="97"/>
      <c r="OX18" s="97"/>
      <c r="OY18" s="97"/>
      <c r="OZ18" s="97"/>
      <c r="PA18" s="97"/>
      <c r="PB18" s="97"/>
      <c r="PC18" s="97"/>
      <c r="PD18" s="97"/>
      <c r="PE18" s="97"/>
      <c r="PF18" s="97"/>
      <c r="PG18" s="97"/>
      <c r="PH18" s="97"/>
      <c r="PI18" s="97"/>
      <c r="PJ18" s="97"/>
      <c r="PK18" s="97"/>
      <c r="PL18" s="97"/>
      <c r="PM18" s="97"/>
      <c r="PN18" s="97"/>
      <c r="PO18" s="97"/>
      <c r="PP18" s="97"/>
      <c r="PQ18" s="97"/>
      <c r="PR18" s="97"/>
      <c r="PS18" s="97"/>
      <c r="PT18" s="97"/>
      <c r="PU18" s="97"/>
      <c r="PV18" s="97"/>
      <c r="PW18" s="97"/>
      <c r="PX18" s="97"/>
      <c r="PY18" s="97"/>
      <c r="PZ18" s="97"/>
      <c r="QA18" s="97"/>
      <c r="QB18" s="97"/>
      <c r="QC18" s="97"/>
      <c r="QD18" s="97"/>
      <c r="QE18" s="97"/>
      <c r="QF18" s="97"/>
      <c r="QG18" s="97"/>
      <c r="QH18" s="97"/>
      <c r="QI18" s="97"/>
      <c r="QJ18" s="97"/>
      <c r="QK18" s="97"/>
      <c r="QL18" s="97"/>
      <c r="QM18" s="97"/>
      <c r="QN18" s="97"/>
      <c r="QO18" s="97"/>
      <c r="QP18" s="97"/>
      <c r="QQ18" s="97"/>
      <c r="QR18" s="97"/>
      <c r="QS18" s="97"/>
      <c r="QT18" s="97"/>
      <c r="QU18" s="97"/>
      <c r="QV18" s="97"/>
      <c r="QW18" s="97"/>
      <c r="QX18" s="97"/>
      <c r="QY18" s="97"/>
      <c r="QZ18" s="97"/>
      <c r="RA18" s="97"/>
      <c r="RB18" s="97"/>
      <c r="RC18" s="97"/>
      <c r="RD18" s="97"/>
      <c r="RE18" s="97"/>
      <c r="RF18" s="97"/>
      <c r="RG18" s="97"/>
      <c r="RH18" s="97"/>
      <c r="RI18" s="97"/>
      <c r="RJ18" s="97"/>
      <c r="RK18" s="97"/>
      <c r="RL18" s="97"/>
      <c r="RM18" s="97"/>
      <c r="RN18" s="97"/>
      <c r="RO18" s="97"/>
      <c r="RP18" s="97"/>
      <c r="RQ18" s="97"/>
      <c r="RR18" s="97"/>
      <c r="RS18" s="97"/>
      <c r="RT18" s="97"/>
      <c r="RU18" s="97"/>
      <c r="RV18" s="97"/>
      <c r="RW18" s="97"/>
      <c r="RX18" s="97"/>
      <c r="RY18" s="97"/>
      <c r="RZ18" s="97"/>
      <c r="SA18" s="97"/>
      <c r="SB18" s="97"/>
      <c r="SC18" s="97"/>
      <c r="SD18" s="97"/>
      <c r="SE18" s="97"/>
      <c r="SF18" s="97"/>
      <c r="SG18" s="97"/>
      <c r="SH18" s="97"/>
      <c r="SI18" s="97"/>
      <c r="SJ18" s="97"/>
      <c r="SK18" s="97"/>
      <c r="SL18" s="97"/>
      <c r="SM18" s="97"/>
      <c r="SN18" s="97"/>
      <c r="SO18" s="97"/>
      <c r="SP18" s="97"/>
      <c r="SQ18" s="97"/>
      <c r="SR18" s="97"/>
      <c r="SS18" s="97"/>
      <c r="ST18" s="97"/>
      <c r="SU18" s="97"/>
      <c r="SV18" s="97"/>
      <c r="SW18" s="97"/>
      <c r="SX18" s="97"/>
      <c r="SY18" s="97"/>
      <c r="SZ18" s="97"/>
      <c r="TA18" s="97"/>
      <c r="TB18" s="97"/>
      <c r="TC18" s="97"/>
      <c r="TD18" s="97"/>
      <c r="TE18" s="97"/>
      <c r="TF18" s="97"/>
      <c r="TG18" s="97"/>
      <c r="TH18" s="97"/>
      <c r="TI18" s="97"/>
      <c r="TJ18" s="97"/>
      <c r="TK18" s="97"/>
      <c r="TL18" s="97"/>
      <c r="TM18" s="97"/>
      <c r="TN18" s="97"/>
      <c r="TO18" s="97"/>
      <c r="TP18" s="97"/>
      <c r="TQ18" s="97"/>
      <c r="TR18" s="97"/>
      <c r="TS18" s="97"/>
      <c r="TT18" s="97"/>
      <c r="TU18" s="97"/>
      <c r="TV18" s="97"/>
      <c r="TW18" s="97"/>
      <c r="TX18" s="97"/>
      <c r="TY18" s="97"/>
      <c r="TZ18" s="97"/>
      <c r="UA18" s="97"/>
      <c r="UB18" s="97"/>
      <c r="UC18" s="97"/>
      <c r="UD18" s="97"/>
      <c r="UE18" s="97"/>
      <c r="UF18" s="97"/>
      <c r="UG18" s="97"/>
      <c r="UH18" s="97"/>
      <c r="UI18" s="97"/>
      <c r="UJ18" s="97"/>
      <c r="UK18" s="97"/>
      <c r="UL18" s="97"/>
      <c r="UM18" s="97"/>
      <c r="UN18" s="97"/>
      <c r="UO18" s="97"/>
      <c r="UP18" s="97"/>
      <c r="UQ18" s="97"/>
      <c r="UR18" s="97"/>
      <c r="US18" s="97"/>
      <c r="UT18" s="97"/>
      <c r="UU18" s="97"/>
      <c r="UV18" s="97"/>
      <c r="UW18" s="97"/>
      <c r="UX18" s="97"/>
      <c r="UY18" s="97"/>
      <c r="UZ18" s="97"/>
      <c r="VA18" s="97"/>
      <c r="VB18" s="97"/>
      <c r="VC18" s="97"/>
      <c r="VD18" s="97"/>
      <c r="VE18" s="97"/>
      <c r="VF18" s="97"/>
      <c r="VG18" s="97"/>
      <c r="VH18" s="97"/>
      <c r="VI18" s="97"/>
      <c r="VJ18" s="97"/>
      <c r="VK18" s="97"/>
      <c r="VL18" s="97"/>
      <c r="VM18" s="97"/>
      <c r="VN18" s="97"/>
      <c r="VO18" s="97"/>
      <c r="VP18" s="97"/>
      <c r="VQ18" s="97"/>
      <c r="VR18" s="97"/>
      <c r="VS18" s="97"/>
      <c r="VT18" s="97"/>
      <c r="VU18" s="97"/>
      <c r="VV18" s="97"/>
      <c r="VW18" s="97"/>
      <c r="VX18" s="97"/>
      <c r="VY18" s="97"/>
      <c r="VZ18" s="97"/>
      <c r="WA18" s="97"/>
      <c r="WB18" s="97"/>
      <c r="WC18" s="97"/>
      <c r="WD18" s="97"/>
      <c r="WE18" s="97"/>
      <c r="WF18" s="97"/>
      <c r="WG18" s="97"/>
      <c r="WH18" s="97"/>
      <c r="WI18" s="97"/>
      <c r="WJ18" s="97"/>
      <c r="WK18" s="97"/>
      <c r="WL18" s="97"/>
      <c r="WM18" s="97"/>
      <c r="WN18" s="97"/>
      <c r="WO18" s="97"/>
      <c r="WP18" s="97"/>
      <c r="WQ18" s="97"/>
      <c r="WR18" s="97"/>
      <c r="WS18" s="97"/>
      <c r="WT18" s="97"/>
      <c r="WU18" s="97"/>
      <c r="WV18" s="97"/>
      <c r="WW18" s="97"/>
      <c r="WX18" s="97"/>
      <c r="WY18" s="97"/>
      <c r="WZ18" s="97"/>
      <c r="XA18" s="97"/>
      <c r="XB18" s="97"/>
      <c r="XC18" s="97"/>
      <c r="XD18" s="97"/>
      <c r="XE18" s="97"/>
      <c r="XF18" s="97"/>
      <c r="XG18" s="97"/>
      <c r="XH18" s="97"/>
      <c r="XI18" s="97"/>
      <c r="XJ18" s="97"/>
      <c r="XK18" s="97"/>
      <c r="XL18" s="97"/>
      <c r="XM18" s="97"/>
      <c r="XN18" s="97"/>
      <c r="XO18" s="97"/>
      <c r="XP18" s="97"/>
      <c r="XQ18" s="97"/>
      <c r="XR18" s="97"/>
      <c r="XS18" s="97"/>
      <c r="XT18" s="97"/>
      <c r="XU18" s="97"/>
      <c r="XV18" s="97"/>
      <c r="XW18" s="97"/>
      <c r="XX18" s="97"/>
      <c r="XY18" s="97"/>
      <c r="XZ18" s="97"/>
      <c r="YA18" s="97"/>
      <c r="YB18" s="97"/>
      <c r="YC18" s="97"/>
      <c r="YD18" s="97"/>
      <c r="YE18" s="97"/>
      <c r="YF18" s="97"/>
      <c r="YG18" s="97"/>
      <c r="YH18" s="97"/>
      <c r="YI18" s="97"/>
      <c r="YJ18" s="97"/>
      <c r="YK18" s="97"/>
      <c r="YL18" s="97"/>
      <c r="YM18" s="97"/>
      <c r="YN18" s="97"/>
      <c r="YO18" s="97"/>
      <c r="YP18" s="97"/>
      <c r="YQ18" s="97"/>
      <c r="YR18" s="97"/>
      <c r="YS18" s="97"/>
      <c r="YT18" s="97"/>
      <c r="YU18" s="97"/>
      <c r="YV18" s="97"/>
      <c r="YW18" s="97"/>
      <c r="YX18" s="97"/>
      <c r="YY18" s="97"/>
      <c r="YZ18" s="97"/>
      <c r="ZA18" s="97"/>
      <c r="ZB18" s="97"/>
      <c r="ZC18" s="97"/>
      <c r="ZD18" s="97"/>
      <c r="ZE18" s="97"/>
      <c r="ZF18" s="97"/>
      <c r="ZG18" s="97"/>
      <c r="ZH18" s="97"/>
      <c r="ZI18" s="97"/>
      <c r="ZJ18" s="97"/>
      <c r="ZK18" s="97"/>
      <c r="ZL18" s="97"/>
      <c r="ZM18" s="97"/>
      <c r="ZN18" s="97"/>
      <c r="ZO18" s="97"/>
      <c r="ZP18" s="97"/>
      <c r="ZQ18" s="97"/>
      <c r="ZR18" s="97"/>
      <c r="ZS18" s="97"/>
      <c r="ZT18" s="97"/>
      <c r="ZU18" s="97"/>
      <c r="ZV18" s="97"/>
      <c r="ZW18" s="97"/>
      <c r="ZX18" s="97"/>
      <c r="ZY18" s="97"/>
      <c r="ZZ18" s="97"/>
      <c r="AAA18" s="97"/>
      <c r="AAB18" s="97"/>
      <c r="AAC18" s="97"/>
      <c r="AAD18" s="97"/>
      <c r="AAE18" s="97"/>
      <c r="AAF18" s="97"/>
      <c r="AAG18" s="97"/>
      <c r="AAH18" s="97"/>
      <c r="AAI18" s="97"/>
      <c r="AAJ18" s="97"/>
      <c r="AAK18" s="97"/>
      <c r="AAL18" s="97"/>
      <c r="AAM18" s="97"/>
      <c r="AAN18" s="97"/>
      <c r="AAO18" s="97"/>
      <c r="AAP18" s="97"/>
      <c r="AAQ18" s="97"/>
      <c r="AAR18" s="97"/>
      <c r="AAS18" s="97"/>
      <c r="AAT18" s="97"/>
      <c r="AAU18" s="97"/>
      <c r="AAV18" s="97"/>
      <c r="AAW18" s="97"/>
      <c r="AAX18" s="97"/>
      <c r="AAY18" s="97"/>
      <c r="AAZ18" s="97"/>
      <c r="ABA18" s="97"/>
      <c r="ABB18" s="97"/>
      <c r="ABC18" s="97"/>
      <c r="ABD18" s="97"/>
      <c r="ABE18" s="97"/>
      <c r="ABF18" s="97"/>
      <c r="ABG18" s="97"/>
      <c r="ABH18" s="97"/>
      <c r="ABI18" s="97"/>
      <c r="ABJ18" s="97"/>
      <c r="ABK18" s="97"/>
      <c r="ABL18" s="97"/>
      <c r="ABM18" s="97"/>
      <c r="ABN18" s="97"/>
      <c r="ABO18" s="97"/>
      <c r="ABP18" s="97"/>
      <c r="ABQ18" s="97"/>
      <c r="ABR18" s="97"/>
      <c r="ABS18" s="97"/>
      <c r="ABT18" s="97"/>
      <c r="ABU18" s="97"/>
      <c r="ABV18" s="97"/>
      <c r="ABW18" s="97"/>
      <c r="ABX18" s="97"/>
      <c r="ABY18" s="97"/>
      <c r="ABZ18" s="97"/>
      <c r="ACA18" s="97"/>
      <c r="ACB18" s="97"/>
      <c r="ACC18" s="97"/>
      <c r="ACD18" s="97"/>
      <c r="ACE18" s="97"/>
      <c r="ACF18" s="97"/>
      <c r="ACG18" s="97"/>
      <c r="ACH18" s="97"/>
      <c r="ACI18" s="97"/>
      <c r="ACJ18" s="97"/>
      <c r="ACK18" s="97"/>
      <c r="ACL18" s="97"/>
      <c r="ACM18" s="97"/>
      <c r="ACN18" s="97"/>
      <c r="ACO18" s="97"/>
      <c r="ACP18" s="97"/>
      <c r="ACQ18" s="97"/>
      <c r="ACR18" s="97"/>
      <c r="ACS18" s="97"/>
      <c r="ACT18" s="97"/>
      <c r="ACU18" s="97"/>
      <c r="ACV18" s="97"/>
      <c r="ACW18" s="97"/>
      <c r="ACX18" s="97"/>
      <c r="ACY18" s="97"/>
      <c r="ACZ18" s="97"/>
      <c r="ADA18" s="97"/>
      <c r="ADB18" s="97"/>
      <c r="ADC18" s="97"/>
      <c r="ADD18" s="97"/>
      <c r="ADE18" s="97"/>
      <c r="ADF18" s="97"/>
      <c r="ADG18" s="97"/>
      <c r="ADH18" s="97"/>
      <c r="ADI18" s="97"/>
      <c r="ADJ18" s="97"/>
      <c r="ADK18" s="97"/>
      <c r="ADL18" s="97"/>
      <c r="ADM18" s="97"/>
      <c r="ADN18" s="97"/>
      <c r="ADO18" s="97"/>
      <c r="ADP18" s="97"/>
      <c r="ADQ18" s="97"/>
      <c r="ADR18" s="97"/>
      <c r="ADS18" s="97"/>
      <c r="ADT18" s="97"/>
      <c r="ADU18" s="97"/>
      <c r="ADV18" s="97"/>
      <c r="ADW18" s="97"/>
      <c r="ADX18" s="97"/>
      <c r="ADY18" s="97"/>
      <c r="ADZ18" s="97"/>
      <c r="AEA18" s="97"/>
      <c r="AEB18" s="97"/>
      <c r="AEC18" s="97"/>
      <c r="AED18" s="97"/>
      <c r="AEE18" s="97"/>
      <c r="AEF18" s="97"/>
      <c r="AEG18" s="97"/>
      <c r="AEH18" s="97"/>
      <c r="AEI18" s="97"/>
      <c r="AEJ18" s="97"/>
      <c r="AEK18" s="97"/>
      <c r="AEL18" s="97"/>
      <c r="AEM18" s="97"/>
      <c r="AEN18" s="97"/>
      <c r="AEO18" s="97"/>
      <c r="AEP18" s="97"/>
      <c r="AEQ18" s="97"/>
      <c r="AER18" s="97"/>
      <c r="AES18" s="97"/>
      <c r="AET18" s="97"/>
      <c r="AEU18" s="97"/>
      <c r="AEV18" s="97"/>
      <c r="AEW18" s="97"/>
      <c r="AEX18" s="97"/>
      <c r="AEY18" s="97"/>
      <c r="AEZ18" s="97"/>
      <c r="AFA18" s="97"/>
      <c r="AFB18" s="97"/>
      <c r="AFC18" s="97"/>
      <c r="AFD18" s="97"/>
      <c r="AFE18" s="97"/>
      <c r="AFF18" s="97"/>
      <c r="AFG18" s="97"/>
      <c r="AFH18" s="97"/>
      <c r="AFI18" s="97"/>
      <c r="AFJ18" s="97"/>
      <c r="AFK18" s="97"/>
      <c r="AFL18" s="97"/>
      <c r="AFM18" s="97"/>
      <c r="AFN18" s="97"/>
      <c r="AFO18" s="97"/>
      <c r="AFP18" s="97"/>
      <c r="AFQ18" s="97"/>
      <c r="AFR18" s="97"/>
      <c r="AFS18" s="97"/>
      <c r="AFT18" s="97"/>
      <c r="AFU18" s="97"/>
      <c r="AFV18" s="97"/>
      <c r="AFW18" s="97"/>
      <c r="AFX18" s="97"/>
      <c r="AFY18" s="97"/>
      <c r="AFZ18" s="97"/>
      <c r="AGA18" s="97"/>
      <c r="AGB18" s="97"/>
      <c r="AGC18" s="97"/>
      <c r="AGD18" s="97"/>
      <c r="AGE18" s="97"/>
      <c r="AGF18" s="97"/>
      <c r="AGG18" s="97"/>
      <c r="AGH18" s="97"/>
      <c r="AGI18" s="97"/>
      <c r="AGJ18" s="97"/>
      <c r="AGK18" s="97"/>
      <c r="AGL18" s="97"/>
      <c r="AGM18" s="97"/>
      <c r="AGN18" s="97"/>
      <c r="AGO18" s="97"/>
      <c r="AGP18" s="97"/>
      <c r="AGQ18" s="97"/>
      <c r="AGR18" s="97"/>
      <c r="AGS18" s="97"/>
      <c r="AGT18" s="97"/>
      <c r="AGU18" s="97"/>
      <c r="AGV18" s="97"/>
      <c r="AGW18" s="97"/>
      <c r="AGX18" s="97"/>
      <c r="AGY18" s="97"/>
      <c r="AGZ18" s="97"/>
      <c r="AHA18" s="97"/>
      <c r="AHB18" s="97"/>
      <c r="AHC18" s="97"/>
      <c r="AHD18" s="97"/>
      <c r="AHE18" s="97"/>
      <c r="AHF18" s="97"/>
      <c r="AHG18" s="97"/>
      <c r="AHH18" s="97"/>
      <c r="AHI18" s="97"/>
      <c r="AHJ18" s="97"/>
      <c r="AHK18" s="97"/>
      <c r="AHL18" s="97"/>
      <c r="AHM18" s="97"/>
      <c r="AHN18" s="97"/>
      <c r="AHO18" s="97"/>
      <c r="AHP18" s="97"/>
      <c r="AHQ18" s="97"/>
      <c r="AHR18" s="97"/>
      <c r="AHS18" s="97"/>
      <c r="AHT18" s="97"/>
      <c r="AHU18" s="97"/>
      <c r="AHV18" s="97"/>
      <c r="AHW18" s="97"/>
      <c r="AHX18" s="97"/>
      <c r="AHY18" s="97"/>
      <c r="AHZ18" s="97"/>
      <c r="AIA18" s="97"/>
      <c r="AIB18" s="97"/>
      <c r="AIC18" s="97"/>
      <c r="AID18" s="97"/>
      <c r="AIE18" s="97"/>
      <c r="AIF18" s="97"/>
      <c r="AIG18" s="97"/>
      <c r="AIH18" s="97"/>
      <c r="AII18" s="97"/>
      <c r="AIJ18" s="97"/>
      <c r="AIK18" s="97"/>
      <c r="AIL18" s="97"/>
      <c r="AIM18" s="97"/>
      <c r="AIN18" s="97"/>
      <c r="AIO18" s="97"/>
      <c r="AIP18" s="97"/>
      <c r="AIQ18" s="97"/>
      <c r="AIR18" s="97"/>
      <c r="AIS18" s="97"/>
      <c r="AIT18" s="97"/>
      <c r="AIU18" s="97"/>
      <c r="AIV18" s="97"/>
      <c r="AIW18" s="97"/>
      <c r="AIX18" s="97"/>
      <c r="AIY18" s="97"/>
      <c r="AIZ18" s="97"/>
      <c r="AJA18" s="97"/>
      <c r="AJB18" s="97"/>
      <c r="AJC18" s="97"/>
      <c r="AJD18" s="97"/>
      <c r="AJE18" s="97"/>
      <c r="AJF18" s="97"/>
      <c r="AJG18" s="97"/>
      <c r="AJH18" s="97"/>
      <c r="AJI18" s="97"/>
      <c r="AJJ18" s="97"/>
      <c r="AJK18" s="97"/>
      <c r="AJL18" s="97"/>
      <c r="AJM18" s="97"/>
      <c r="AJN18" s="97"/>
      <c r="AJO18" s="97"/>
      <c r="AJP18" s="97"/>
      <c r="AJQ18" s="97"/>
      <c r="AJR18" s="97"/>
      <c r="AJS18" s="97"/>
      <c r="AJT18" s="97"/>
      <c r="AJU18" s="97"/>
      <c r="AJV18" s="97"/>
      <c r="AJW18" s="97"/>
      <c r="AJX18" s="97"/>
      <c r="AJY18" s="97"/>
      <c r="AJZ18" s="97"/>
      <c r="AKA18" s="97"/>
      <c r="AKB18" s="97"/>
      <c r="AKC18" s="97"/>
      <c r="AKD18" s="97"/>
      <c r="AKE18" s="97"/>
      <c r="AKF18" s="97"/>
      <c r="AKG18" s="97"/>
      <c r="AKH18" s="97"/>
      <c r="AKI18" s="97"/>
      <c r="AKJ18" s="97"/>
      <c r="AKK18" s="97"/>
      <c r="AKL18" s="97"/>
      <c r="AKM18" s="97"/>
      <c r="AKN18" s="97"/>
      <c r="AKO18" s="97"/>
      <c r="AKP18" s="97"/>
      <c r="AKQ18" s="97"/>
      <c r="AKR18" s="97"/>
      <c r="AKS18" s="97"/>
      <c r="AKT18" s="97"/>
      <c r="AKU18" s="97"/>
      <c r="AKV18" s="97"/>
      <c r="AKW18" s="97"/>
      <c r="AKX18" s="97"/>
      <c r="AKY18" s="97"/>
      <c r="AKZ18" s="97"/>
      <c r="ALA18" s="97"/>
      <c r="ALB18" s="97"/>
      <c r="ALC18" s="97"/>
      <c r="ALD18" s="97"/>
      <c r="ALE18" s="97"/>
      <c r="ALF18" s="97"/>
      <c r="ALG18" s="97"/>
      <c r="ALH18" s="97"/>
      <c r="ALI18" s="97"/>
      <c r="ALJ18" s="97"/>
      <c r="ALK18" s="97"/>
      <c r="ALL18" s="97"/>
      <c r="ALM18" s="97"/>
      <c r="ALN18" s="97"/>
      <c r="ALO18" s="97"/>
      <c r="ALP18" s="97"/>
      <c r="ALQ18" s="97"/>
      <c r="ALR18" s="97"/>
      <c r="ALS18" s="97"/>
      <c r="ALT18" s="97"/>
      <c r="ALU18" s="97"/>
      <c r="ALV18" s="97"/>
      <c r="ALW18" s="97"/>
      <c r="ALX18" s="97"/>
      <c r="ALY18" s="97"/>
      <c r="ALZ18" s="97"/>
      <c r="AMA18" s="97"/>
      <c r="AMB18" s="97"/>
      <c r="AMC18" s="97"/>
      <c r="AMD18" s="97"/>
      <c r="AME18" s="97"/>
      <c r="AMF18" s="97"/>
      <c r="AMG18" s="97"/>
      <c r="AMH18" s="97"/>
      <c r="AMI18" s="97"/>
      <c r="AMJ18" s="97"/>
    </row>
    <row r="19" customFormat="false" ht="13.8" hidden="false" customHeight="false" outlineLevel="0" collapsed="false">
      <c r="V19" s="88"/>
      <c r="W19" s="88"/>
      <c r="X19" s="88"/>
      <c r="Y19" s="88"/>
      <c r="Z19" s="88"/>
      <c r="AA19" s="88"/>
      <c r="AB19" s="88"/>
      <c r="AC19" s="88"/>
      <c r="AD19" s="88"/>
      <c r="AE19" s="88"/>
      <c r="AF19" s="88"/>
      <c r="AG19" s="88"/>
    </row>
    <row r="20" s="97" customFormat="true" ht="13.8" hidden="false" customHeight="false" outlineLevel="0" collapsed="false">
      <c r="A20" s="68"/>
      <c r="B20" s="68"/>
      <c r="C20" s="68"/>
      <c r="D20" s="69"/>
      <c r="E20" s="69"/>
      <c r="F20" s="99"/>
      <c r="G20" s="99"/>
      <c r="H20" s="99"/>
      <c r="I20" s="99"/>
      <c r="J20" s="99"/>
      <c r="K20" s="99"/>
      <c r="L20" s="69"/>
      <c r="M20" s="69"/>
      <c r="N20" s="69"/>
      <c r="O20" s="69"/>
      <c r="P20" s="70"/>
      <c r="Q20" s="69"/>
      <c r="R20" s="69"/>
      <c r="S20" s="71"/>
      <c r="T20" s="71"/>
      <c r="U20" s="71"/>
      <c r="V20" s="71"/>
      <c r="W20" s="71"/>
      <c r="X20" s="71"/>
      <c r="Y20" s="71"/>
      <c r="Z20" s="71"/>
      <c r="AA20" s="71"/>
      <c r="AB20" s="71"/>
      <c r="AC20" s="71"/>
      <c r="AD20" s="71"/>
      <c r="AE20" s="71"/>
      <c r="AF20" s="71"/>
      <c r="AG20" s="71"/>
      <c r="AH20" s="71"/>
      <c r="AI20" s="71"/>
      <c r="AJ20" s="71"/>
      <c r="AK20" s="71"/>
      <c r="AL20" s="71"/>
      <c r="AM20" s="71"/>
      <c r="AN20" s="71"/>
      <c r="AO20" s="71"/>
      <c r="AP20" s="71"/>
      <c r="AQ20" s="71"/>
      <c r="AR20" s="71"/>
      <c r="AS20" s="71"/>
      <c r="AT20" s="71"/>
      <c r="AU20" s="71"/>
      <c r="AV20" s="71"/>
      <c r="AW20" s="71"/>
      <c r="AX20" s="71"/>
      <c r="AY20" s="71"/>
      <c r="AZ20" s="71"/>
      <c r="BA20" s="71"/>
      <c r="BB20" s="71"/>
      <c r="BC20" s="71"/>
      <c r="BD20" s="71"/>
      <c r="BE20" s="71"/>
      <c r="BF20" s="71"/>
      <c r="BG20" s="71"/>
      <c r="BH20" s="71"/>
      <c r="BI20" s="71"/>
      <c r="BJ20" s="71"/>
      <c r="BK20" s="69"/>
      <c r="BL20" s="69"/>
      <c r="BM20" s="68"/>
      <c r="BN20" s="68"/>
      <c r="BO20" s="68"/>
      <c r="BP20" s="68"/>
      <c r="BQ20" s="68"/>
      <c r="BR20" s="68"/>
      <c r="BS20" s="68"/>
      <c r="BT20" s="68"/>
      <c r="BU20" s="68"/>
      <c r="BV20" s="68"/>
      <c r="BW20" s="68"/>
      <c r="BX20" s="68"/>
      <c r="BY20" s="68"/>
      <c r="BZ20" s="68"/>
      <c r="CA20" s="68"/>
      <c r="CB20" s="68"/>
      <c r="CC20" s="68"/>
      <c r="CD20" s="68"/>
      <c r="CE20" s="68"/>
      <c r="CF20" s="68"/>
      <c r="CG20" s="68"/>
      <c r="CH20" s="68"/>
      <c r="CI20" s="68"/>
      <c r="CJ20" s="68"/>
      <c r="CK20" s="68"/>
      <c r="CL20" s="68"/>
      <c r="CM20" s="68"/>
      <c r="CN20" s="68"/>
      <c r="CO20" s="68"/>
      <c r="CP20" s="68"/>
      <c r="CQ20" s="68"/>
      <c r="CR20" s="68"/>
      <c r="CS20" s="68"/>
      <c r="CT20" s="68"/>
      <c r="CU20" s="68"/>
      <c r="CV20" s="68"/>
      <c r="CW20" s="68"/>
      <c r="CX20" s="68"/>
      <c r="CY20" s="68"/>
      <c r="CZ20" s="68"/>
      <c r="DA20" s="68"/>
      <c r="DB20" s="68"/>
      <c r="DC20" s="68"/>
      <c r="DD20" s="68"/>
      <c r="DE20" s="68"/>
      <c r="DF20" s="68"/>
      <c r="DG20" s="68"/>
      <c r="DH20" s="68"/>
      <c r="DI20" s="68"/>
      <c r="DJ20" s="68"/>
      <c r="DK20" s="68"/>
      <c r="DL20" s="68"/>
      <c r="DM20" s="68"/>
      <c r="DN20" s="68"/>
      <c r="DO20" s="68"/>
      <c r="DP20" s="68"/>
      <c r="DQ20" s="68"/>
      <c r="DR20" s="68"/>
      <c r="DS20" s="68"/>
      <c r="DT20" s="68"/>
      <c r="DU20" s="68"/>
      <c r="DV20" s="68"/>
      <c r="DW20" s="68"/>
      <c r="DX20" s="68"/>
      <c r="DY20" s="68"/>
      <c r="DZ20" s="68"/>
      <c r="EA20" s="68"/>
      <c r="EB20" s="68"/>
      <c r="EC20" s="68"/>
      <c r="ED20" s="68"/>
      <c r="EE20" s="68"/>
      <c r="EF20" s="68"/>
      <c r="EG20" s="68"/>
      <c r="EH20" s="68"/>
      <c r="EI20" s="68"/>
      <c r="EJ20" s="68"/>
      <c r="EK20" s="68"/>
      <c r="EL20" s="68"/>
      <c r="EM20" s="68"/>
      <c r="EN20" s="68"/>
      <c r="EO20" s="68"/>
      <c r="EP20" s="68"/>
      <c r="EQ20" s="68"/>
      <c r="ER20" s="68"/>
      <c r="ES20" s="68"/>
      <c r="ET20" s="68"/>
      <c r="EU20" s="68"/>
      <c r="EV20" s="68"/>
      <c r="EW20" s="68"/>
      <c r="EX20" s="68"/>
      <c r="EY20" s="68"/>
      <c r="EZ20" s="68"/>
      <c r="FA20" s="68"/>
      <c r="FB20" s="68"/>
      <c r="FC20" s="68"/>
      <c r="FD20" s="68"/>
      <c r="FE20" s="68"/>
      <c r="FF20" s="68"/>
      <c r="FG20" s="68"/>
      <c r="FH20" s="68"/>
      <c r="FI20" s="68"/>
      <c r="FJ20" s="68"/>
      <c r="FK20" s="68"/>
      <c r="FL20" s="68"/>
      <c r="FM20" s="68"/>
      <c r="FN20" s="68"/>
      <c r="FO20" s="68"/>
      <c r="FP20" s="68"/>
      <c r="FQ20" s="68"/>
      <c r="FR20" s="68"/>
      <c r="FS20" s="68"/>
      <c r="FT20" s="68"/>
      <c r="FU20" s="68"/>
      <c r="FV20" s="68"/>
      <c r="FW20" s="68"/>
      <c r="FX20" s="68"/>
      <c r="FY20" s="68"/>
      <c r="FZ20" s="68"/>
      <c r="GA20" s="68"/>
      <c r="GB20" s="68"/>
      <c r="GC20" s="68"/>
      <c r="GD20" s="68"/>
      <c r="GE20" s="68"/>
      <c r="GF20" s="68"/>
      <c r="GG20" s="68"/>
      <c r="GH20" s="68"/>
      <c r="GI20" s="68"/>
      <c r="GJ20" s="68"/>
      <c r="GK20" s="68"/>
      <c r="GL20" s="68"/>
      <c r="GM20" s="68"/>
      <c r="GN20" s="68"/>
      <c r="GO20" s="68"/>
      <c r="GP20" s="68"/>
      <c r="GQ20" s="68"/>
      <c r="GR20" s="68"/>
      <c r="GS20" s="68"/>
      <c r="GT20" s="68"/>
      <c r="GU20" s="68"/>
      <c r="GV20" s="68"/>
      <c r="GW20" s="68"/>
      <c r="GX20" s="68"/>
      <c r="GY20" s="68"/>
      <c r="GZ20" s="68"/>
      <c r="HA20" s="68"/>
      <c r="HB20" s="68"/>
      <c r="HC20" s="68"/>
      <c r="HD20" s="68"/>
      <c r="HE20" s="68"/>
      <c r="HF20" s="68"/>
      <c r="HG20" s="68"/>
      <c r="HH20" s="68"/>
      <c r="HI20" s="68"/>
      <c r="HJ20" s="68"/>
      <c r="HK20" s="68"/>
      <c r="HL20" s="68"/>
      <c r="HM20" s="68"/>
      <c r="HN20" s="68"/>
      <c r="HO20" s="68"/>
      <c r="HP20" s="68"/>
      <c r="HQ20" s="68"/>
      <c r="HR20" s="68"/>
      <c r="HS20" s="68"/>
      <c r="HT20" s="68"/>
      <c r="HU20" s="68"/>
      <c r="HV20" s="68"/>
      <c r="HW20" s="68"/>
      <c r="HX20" s="68"/>
      <c r="HY20" s="68"/>
      <c r="HZ20" s="68"/>
      <c r="IA20" s="68"/>
      <c r="IB20" s="68"/>
      <c r="IC20" s="68"/>
      <c r="ID20" s="68"/>
      <c r="IE20" s="68"/>
      <c r="IF20" s="68"/>
      <c r="IG20" s="68"/>
      <c r="IH20" s="68"/>
      <c r="II20" s="68"/>
      <c r="IJ20" s="68"/>
      <c r="IK20" s="68"/>
      <c r="IL20" s="68"/>
      <c r="IM20" s="68"/>
      <c r="IN20" s="68"/>
      <c r="IO20" s="68"/>
      <c r="IP20" s="68"/>
      <c r="IQ20" s="68"/>
      <c r="IR20" s="68"/>
      <c r="IS20" s="68"/>
      <c r="IT20" s="68"/>
      <c r="IU20" s="68"/>
      <c r="IV20" s="68"/>
      <c r="IW20" s="68"/>
      <c r="IX20" s="68"/>
      <c r="IY20" s="68"/>
      <c r="IZ20" s="68"/>
      <c r="JA20" s="68"/>
      <c r="JB20" s="68"/>
      <c r="JC20" s="68"/>
      <c r="JD20" s="68"/>
      <c r="JE20" s="68"/>
      <c r="JF20" s="68"/>
      <c r="JG20" s="68"/>
      <c r="JH20" s="68"/>
      <c r="JI20" s="68"/>
      <c r="JJ20" s="68"/>
      <c r="JK20" s="68"/>
      <c r="JL20" s="68"/>
      <c r="JM20" s="68"/>
      <c r="JN20" s="68"/>
      <c r="JO20" s="68"/>
      <c r="JP20" s="68"/>
      <c r="JQ20" s="68"/>
      <c r="JR20" s="68"/>
      <c r="JS20" s="68"/>
      <c r="JT20" s="68"/>
      <c r="JU20" s="68"/>
      <c r="JV20" s="68"/>
      <c r="JW20" s="68"/>
      <c r="JX20" s="68"/>
      <c r="JY20" s="68"/>
      <c r="JZ20" s="68"/>
      <c r="KA20" s="68"/>
      <c r="KB20" s="68"/>
      <c r="KC20" s="68"/>
      <c r="KD20" s="68"/>
      <c r="KE20" s="68"/>
      <c r="KF20" s="68"/>
      <c r="KG20" s="68"/>
      <c r="KH20" s="68"/>
      <c r="KI20" s="68"/>
      <c r="KJ20" s="68"/>
      <c r="KK20" s="68"/>
      <c r="KL20" s="68"/>
      <c r="KM20" s="68"/>
      <c r="KN20" s="68"/>
      <c r="KO20" s="68"/>
      <c r="KP20" s="68"/>
      <c r="KQ20" s="68"/>
      <c r="KR20" s="68"/>
      <c r="KS20" s="68"/>
      <c r="KT20" s="68"/>
      <c r="KU20" s="68"/>
      <c r="KV20" s="68"/>
      <c r="KW20" s="68"/>
      <c r="KX20" s="68"/>
      <c r="KY20" s="68"/>
      <c r="KZ20" s="68"/>
      <c r="LA20" s="68"/>
      <c r="LB20" s="68"/>
      <c r="LC20" s="68"/>
      <c r="LD20" s="68"/>
      <c r="LE20" s="68"/>
      <c r="LF20" s="68"/>
      <c r="LG20" s="68"/>
      <c r="LH20" s="68"/>
      <c r="LI20" s="68"/>
      <c r="LJ20" s="68"/>
      <c r="LK20" s="68"/>
      <c r="LL20" s="68"/>
      <c r="LM20" s="68"/>
      <c r="LN20" s="68"/>
      <c r="LO20" s="68"/>
      <c r="LP20" s="68"/>
      <c r="LQ20" s="68"/>
      <c r="LR20" s="68"/>
      <c r="LS20" s="68"/>
      <c r="LT20" s="68"/>
      <c r="LU20" s="68"/>
      <c r="LV20" s="68"/>
      <c r="LW20" s="68"/>
      <c r="LX20" s="68"/>
      <c r="LY20" s="68"/>
      <c r="LZ20" s="68"/>
      <c r="MA20" s="68"/>
      <c r="MB20" s="68"/>
      <c r="MC20" s="68"/>
      <c r="MD20" s="68"/>
      <c r="ME20" s="68"/>
      <c r="MF20" s="68"/>
      <c r="MG20" s="68"/>
      <c r="MH20" s="68"/>
      <c r="MI20" s="68"/>
      <c r="MJ20" s="68"/>
      <c r="MK20" s="68"/>
      <c r="ML20" s="68"/>
      <c r="MM20" s="68"/>
      <c r="MN20" s="68"/>
      <c r="MO20" s="68"/>
      <c r="MP20" s="68"/>
      <c r="MQ20" s="68"/>
      <c r="MR20" s="68"/>
      <c r="MS20" s="68"/>
      <c r="MT20" s="68"/>
      <c r="MU20" s="68"/>
      <c r="MV20" s="68"/>
      <c r="MW20" s="68"/>
      <c r="MX20" s="68"/>
      <c r="MY20" s="68"/>
      <c r="MZ20" s="68"/>
      <c r="NA20" s="68"/>
      <c r="NB20" s="68"/>
      <c r="NC20" s="68"/>
      <c r="ND20" s="68"/>
      <c r="NE20" s="68"/>
      <c r="NF20" s="68"/>
      <c r="NG20" s="68"/>
      <c r="NH20" s="68"/>
      <c r="NI20" s="68"/>
      <c r="NJ20" s="68"/>
      <c r="NK20" s="68"/>
      <c r="NL20" s="68"/>
      <c r="NM20" s="68"/>
      <c r="NN20" s="68"/>
      <c r="NO20" s="68"/>
      <c r="NP20" s="68"/>
      <c r="NQ20" s="68"/>
      <c r="NR20" s="68"/>
      <c r="NS20" s="68"/>
      <c r="NT20" s="68"/>
      <c r="NU20" s="68"/>
      <c r="NV20" s="68"/>
      <c r="NW20" s="68"/>
      <c r="NX20" s="68"/>
      <c r="NY20" s="68"/>
      <c r="NZ20" s="68"/>
      <c r="OA20" s="68"/>
      <c r="OB20" s="68"/>
      <c r="OC20" s="68"/>
      <c r="OD20" s="68"/>
      <c r="OE20" s="68"/>
      <c r="OF20" s="68"/>
      <c r="OG20" s="68"/>
      <c r="OH20" s="68"/>
      <c r="OI20" s="68"/>
      <c r="OJ20" s="68"/>
      <c r="OK20" s="68"/>
      <c r="OL20" s="68"/>
      <c r="OM20" s="68"/>
      <c r="ON20" s="68"/>
      <c r="OO20" s="68"/>
      <c r="OP20" s="68"/>
      <c r="OQ20" s="68"/>
      <c r="OR20" s="68"/>
      <c r="OS20" s="68"/>
      <c r="OT20" s="68"/>
      <c r="OU20" s="68"/>
      <c r="OV20" s="68"/>
      <c r="OW20" s="68"/>
      <c r="OX20" s="68"/>
      <c r="OY20" s="68"/>
      <c r="OZ20" s="68"/>
      <c r="PA20" s="68"/>
      <c r="PB20" s="68"/>
      <c r="PC20" s="68"/>
      <c r="PD20" s="68"/>
      <c r="PE20" s="68"/>
      <c r="PF20" s="68"/>
      <c r="PG20" s="68"/>
      <c r="PH20" s="68"/>
      <c r="PI20" s="68"/>
      <c r="PJ20" s="68"/>
      <c r="PK20" s="68"/>
      <c r="PL20" s="68"/>
      <c r="PM20" s="68"/>
      <c r="PN20" s="68"/>
      <c r="PO20" s="68"/>
      <c r="PP20" s="68"/>
      <c r="PQ20" s="68"/>
      <c r="PR20" s="68"/>
      <c r="PS20" s="68"/>
      <c r="PT20" s="68"/>
      <c r="PU20" s="68"/>
      <c r="PV20" s="68"/>
      <c r="PW20" s="68"/>
      <c r="PX20" s="68"/>
      <c r="PY20" s="68"/>
      <c r="PZ20" s="68"/>
      <c r="QA20" s="68"/>
      <c r="QB20" s="68"/>
      <c r="QC20" s="68"/>
      <c r="QD20" s="68"/>
      <c r="QE20" s="68"/>
      <c r="QF20" s="68"/>
      <c r="QG20" s="68"/>
      <c r="QH20" s="68"/>
      <c r="QI20" s="68"/>
      <c r="QJ20" s="68"/>
      <c r="QK20" s="68"/>
      <c r="QL20" s="68"/>
      <c r="QM20" s="68"/>
      <c r="QN20" s="68"/>
      <c r="QO20" s="68"/>
      <c r="QP20" s="68"/>
      <c r="QQ20" s="68"/>
      <c r="QR20" s="68"/>
      <c r="QS20" s="68"/>
      <c r="QT20" s="68"/>
      <c r="QU20" s="68"/>
      <c r="QV20" s="68"/>
      <c r="QW20" s="68"/>
      <c r="QX20" s="68"/>
      <c r="QY20" s="68"/>
      <c r="QZ20" s="68"/>
      <c r="RA20" s="68"/>
      <c r="RB20" s="68"/>
      <c r="RC20" s="68"/>
      <c r="RD20" s="68"/>
      <c r="RE20" s="68"/>
      <c r="RF20" s="68"/>
      <c r="RG20" s="68"/>
      <c r="RH20" s="68"/>
      <c r="RI20" s="68"/>
      <c r="RJ20" s="68"/>
      <c r="RK20" s="68"/>
      <c r="RL20" s="68"/>
      <c r="RM20" s="68"/>
      <c r="RN20" s="68"/>
      <c r="RO20" s="68"/>
      <c r="RP20" s="68"/>
      <c r="RQ20" s="68"/>
      <c r="RR20" s="68"/>
      <c r="RS20" s="68"/>
      <c r="RT20" s="68"/>
      <c r="RU20" s="68"/>
      <c r="RV20" s="68"/>
      <c r="RW20" s="68"/>
      <c r="RX20" s="68"/>
      <c r="RY20" s="68"/>
      <c r="RZ20" s="68"/>
      <c r="SA20" s="68"/>
      <c r="SB20" s="68"/>
      <c r="SC20" s="68"/>
      <c r="SD20" s="68"/>
      <c r="SE20" s="68"/>
      <c r="SF20" s="68"/>
      <c r="SG20" s="68"/>
      <c r="SH20" s="68"/>
      <c r="SI20" s="68"/>
      <c r="SJ20" s="68"/>
      <c r="SK20" s="68"/>
      <c r="SL20" s="68"/>
      <c r="SM20" s="68"/>
      <c r="SN20" s="68"/>
      <c r="SO20" s="68"/>
      <c r="SP20" s="68"/>
      <c r="SQ20" s="68"/>
      <c r="SR20" s="68"/>
      <c r="SS20" s="68"/>
      <c r="ST20" s="68"/>
      <c r="SU20" s="68"/>
      <c r="SV20" s="68"/>
      <c r="SW20" s="68"/>
      <c r="SX20" s="68"/>
      <c r="SY20" s="68"/>
      <c r="SZ20" s="68"/>
      <c r="TA20" s="68"/>
      <c r="TB20" s="68"/>
      <c r="TC20" s="68"/>
      <c r="TD20" s="68"/>
      <c r="TE20" s="68"/>
      <c r="TF20" s="68"/>
      <c r="TG20" s="68"/>
      <c r="TH20" s="68"/>
      <c r="TI20" s="68"/>
      <c r="TJ20" s="68"/>
      <c r="TK20" s="68"/>
      <c r="TL20" s="68"/>
      <c r="TM20" s="68"/>
      <c r="TN20" s="68"/>
      <c r="TO20" s="68"/>
      <c r="TP20" s="68"/>
      <c r="TQ20" s="68"/>
      <c r="TR20" s="68"/>
      <c r="TS20" s="68"/>
      <c r="TT20" s="68"/>
      <c r="TU20" s="68"/>
      <c r="TV20" s="68"/>
      <c r="TW20" s="68"/>
      <c r="TX20" s="68"/>
      <c r="TY20" s="68"/>
      <c r="TZ20" s="68"/>
      <c r="UA20" s="68"/>
      <c r="UB20" s="68"/>
      <c r="UC20" s="68"/>
      <c r="UD20" s="68"/>
      <c r="UE20" s="68"/>
      <c r="UF20" s="68"/>
      <c r="UG20" s="68"/>
      <c r="UH20" s="68"/>
      <c r="UI20" s="68"/>
      <c r="UJ20" s="68"/>
      <c r="UK20" s="68"/>
      <c r="UL20" s="68"/>
      <c r="UM20" s="68"/>
      <c r="UN20" s="68"/>
      <c r="UO20" s="68"/>
      <c r="UP20" s="68"/>
      <c r="UQ20" s="68"/>
      <c r="UR20" s="68"/>
      <c r="US20" s="68"/>
      <c r="UT20" s="68"/>
      <c r="UU20" s="68"/>
      <c r="UV20" s="68"/>
      <c r="UW20" s="68"/>
      <c r="UX20" s="68"/>
      <c r="UY20" s="68"/>
      <c r="UZ20" s="68"/>
      <c r="VA20" s="68"/>
      <c r="VB20" s="68"/>
      <c r="VC20" s="68"/>
      <c r="VD20" s="68"/>
      <c r="VE20" s="68"/>
      <c r="VF20" s="68"/>
      <c r="VG20" s="68"/>
      <c r="VH20" s="68"/>
      <c r="VI20" s="68"/>
      <c r="VJ20" s="68"/>
      <c r="VK20" s="68"/>
      <c r="VL20" s="68"/>
      <c r="VM20" s="68"/>
      <c r="VN20" s="68"/>
      <c r="VO20" s="68"/>
      <c r="VP20" s="68"/>
      <c r="VQ20" s="68"/>
      <c r="VR20" s="68"/>
      <c r="VS20" s="68"/>
      <c r="VT20" s="68"/>
      <c r="VU20" s="68"/>
      <c r="VV20" s="68"/>
      <c r="VW20" s="68"/>
      <c r="VX20" s="68"/>
      <c r="VY20" s="68"/>
      <c r="VZ20" s="68"/>
      <c r="WA20" s="68"/>
      <c r="WB20" s="68"/>
      <c r="WC20" s="68"/>
      <c r="WD20" s="68"/>
      <c r="WE20" s="68"/>
      <c r="WF20" s="68"/>
      <c r="WG20" s="68"/>
      <c r="WH20" s="68"/>
      <c r="WI20" s="68"/>
      <c r="WJ20" s="68"/>
      <c r="WK20" s="68"/>
      <c r="WL20" s="68"/>
      <c r="WM20" s="68"/>
      <c r="WN20" s="68"/>
      <c r="WO20" s="68"/>
      <c r="WP20" s="68"/>
      <c r="WQ20" s="68"/>
      <c r="WR20" s="68"/>
      <c r="WS20" s="68"/>
      <c r="WT20" s="68"/>
      <c r="WU20" s="68"/>
      <c r="WV20" s="68"/>
      <c r="WW20" s="68"/>
      <c r="WX20" s="68"/>
      <c r="WY20" s="68"/>
      <c r="WZ20" s="68"/>
      <c r="XA20" s="68"/>
      <c r="XB20" s="68"/>
      <c r="XC20" s="68"/>
      <c r="XD20" s="68"/>
      <c r="XE20" s="68"/>
      <c r="XF20" s="68"/>
      <c r="XG20" s="68"/>
      <c r="XH20" s="68"/>
      <c r="XI20" s="68"/>
      <c r="XJ20" s="68"/>
      <c r="XK20" s="68"/>
      <c r="XL20" s="68"/>
      <c r="XM20" s="68"/>
      <c r="XN20" s="68"/>
      <c r="XO20" s="68"/>
      <c r="XP20" s="68"/>
      <c r="XQ20" s="68"/>
      <c r="XR20" s="68"/>
      <c r="XS20" s="68"/>
      <c r="XT20" s="68"/>
      <c r="XU20" s="68"/>
      <c r="XV20" s="68"/>
      <c r="XW20" s="68"/>
      <c r="XX20" s="68"/>
      <c r="XY20" s="68"/>
      <c r="XZ20" s="68"/>
      <c r="YA20" s="68"/>
      <c r="YB20" s="68"/>
      <c r="YC20" s="68"/>
      <c r="YD20" s="68"/>
      <c r="YE20" s="68"/>
      <c r="YF20" s="68"/>
      <c r="YG20" s="68"/>
      <c r="YH20" s="68"/>
      <c r="YI20" s="68"/>
      <c r="YJ20" s="68"/>
      <c r="YK20" s="68"/>
      <c r="YL20" s="68"/>
      <c r="YM20" s="68"/>
      <c r="YN20" s="68"/>
      <c r="YO20" s="68"/>
      <c r="YP20" s="68"/>
      <c r="YQ20" s="68"/>
      <c r="YR20" s="68"/>
      <c r="YS20" s="68"/>
      <c r="YT20" s="68"/>
      <c r="YU20" s="68"/>
      <c r="YV20" s="68"/>
      <c r="YW20" s="68"/>
      <c r="YX20" s="68"/>
      <c r="YY20" s="68"/>
      <c r="YZ20" s="68"/>
      <c r="ZA20" s="68"/>
      <c r="ZB20" s="68"/>
      <c r="ZC20" s="68"/>
      <c r="ZD20" s="68"/>
      <c r="ZE20" s="68"/>
      <c r="ZF20" s="68"/>
      <c r="ZG20" s="68"/>
      <c r="ZH20" s="68"/>
      <c r="ZI20" s="68"/>
      <c r="ZJ20" s="68"/>
      <c r="ZK20" s="68"/>
      <c r="ZL20" s="68"/>
      <c r="ZM20" s="68"/>
      <c r="ZN20" s="68"/>
      <c r="ZO20" s="68"/>
      <c r="ZP20" s="68"/>
      <c r="ZQ20" s="68"/>
      <c r="ZR20" s="68"/>
      <c r="ZS20" s="68"/>
      <c r="ZT20" s="68"/>
      <c r="ZU20" s="68"/>
      <c r="ZV20" s="68"/>
      <c r="ZW20" s="68"/>
      <c r="ZX20" s="68"/>
      <c r="ZY20" s="68"/>
      <c r="ZZ20" s="68"/>
      <c r="AAA20" s="68"/>
      <c r="AAB20" s="68"/>
      <c r="AAC20" s="68"/>
      <c r="AAD20" s="68"/>
      <c r="AAE20" s="68"/>
      <c r="AAF20" s="68"/>
      <c r="AAG20" s="68"/>
      <c r="AAH20" s="68"/>
      <c r="AAI20" s="68"/>
      <c r="AAJ20" s="68"/>
      <c r="AAK20" s="68"/>
      <c r="AAL20" s="68"/>
      <c r="AAM20" s="68"/>
      <c r="AAN20" s="68"/>
      <c r="AAO20" s="68"/>
      <c r="AAP20" s="68"/>
      <c r="AAQ20" s="68"/>
      <c r="AAR20" s="68"/>
      <c r="AAS20" s="68"/>
      <c r="AAT20" s="68"/>
      <c r="AAU20" s="68"/>
      <c r="AAV20" s="68"/>
      <c r="AAW20" s="68"/>
      <c r="AAX20" s="68"/>
      <c r="AAY20" s="68"/>
      <c r="AAZ20" s="68"/>
      <c r="ABA20" s="68"/>
      <c r="ABB20" s="68"/>
      <c r="ABC20" s="68"/>
      <c r="ABD20" s="68"/>
      <c r="ABE20" s="68"/>
      <c r="ABF20" s="68"/>
      <c r="ABG20" s="68"/>
      <c r="ABH20" s="68"/>
      <c r="ABI20" s="68"/>
      <c r="ABJ20" s="68"/>
      <c r="ABK20" s="68"/>
      <c r="ABL20" s="68"/>
      <c r="ABM20" s="68"/>
      <c r="ABN20" s="68"/>
      <c r="ABO20" s="68"/>
      <c r="ABP20" s="68"/>
      <c r="ABQ20" s="68"/>
      <c r="ABR20" s="68"/>
      <c r="ABS20" s="68"/>
      <c r="ABT20" s="68"/>
      <c r="ABU20" s="68"/>
      <c r="ABV20" s="68"/>
      <c r="ABW20" s="68"/>
      <c r="ABX20" s="68"/>
      <c r="ABY20" s="68"/>
      <c r="ABZ20" s="68"/>
      <c r="ACA20" s="68"/>
      <c r="ACB20" s="68"/>
      <c r="ACC20" s="68"/>
      <c r="ACD20" s="68"/>
      <c r="ACE20" s="68"/>
      <c r="ACF20" s="68"/>
      <c r="ACG20" s="68"/>
      <c r="ACH20" s="68"/>
      <c r="ACI20" s="68"/>
      <c r="ACJ20" s="68"/>
      <c r="ACK20" s="68"/>
      <c r="ACL20" s="68"/>
      <c r="ACM20" s="68"/>
      <c r="ACN20" s="68"/>
      <c r="ACO20" s="68"/>
      <c r="ACP20" s="68"/>
      <c r="ACQ20" s="68"/>
      <c r="ACR20" s="68"/>
      <c r="ACS20" s="68"/>
      <c r="ACT20" s="68"/>
      <c r="ACU20" s="68"/>
      <c r="ACV20" s="68"/>
      <c r="ACW20" s="68"/>
      <c r="ACX20" s="68"/>
      <c r="ACY20" s="68"/>
      <c r="ACZ20" s="68"/>
      <c r="ADA20" s="68"/>
      <c r="ADB20" s="68"/>
      <c r="ADC20" s="68"/>
      <c r="ADD20" s="68"/>
      <c r="ADE20" s="68"/>
      <c r="ADF20" s="68"/>
      <c r="ADG20" s="68"/>
      <c r="ADH20" s="68"/>
      <c r="ADI20" s="68"/>
      <c r="ADJ20" s="68"/>
      <c r="ADK20" s="68"/>
      <c r="ADL20" s="68"/>
      <c r="ADM20" s="68"/>
      <c r="ADN20" s="68"/>
      <c r="ADO20" s="68"/>
      <c r="ADP20" s="68"/>
      <c r="ADQ20" s="68"/>
      <c r="ADR20" s="68"/>
      <c r="ADS20" s="68"/>
      <c r="ADT20" s="68"/>
      <c r="ADU20" s="68"/>
      <c r="ADV20" s="68"/>
      <c r="ADW20" s="68"/>
      <c r="ADX20" s="68"/>
      <c r="ADY20" s="68"/>
      <c r="ADZ20" s="68"/>
      <c r="AEA20" s="68"/>
      <c r="AEB20" s="68"/>
      <c r="AEC20" s="68"/>
      <c r="AED20" s="68"/>
      <c r="AEE20" s="68"/>
      <c r="AEF20" s="68"/>
      <c r="AEG20" s="68"/>
      <c r="AEH20" s="68"/>
      <c r="AEI20" s="68"/>
      <c r="AEJ20" s="68"/>
      <c r="AEK20" s="68"/>
      <c r="AEL20" s="68"/>
      <c r="AEM20" s="68"/>
      <c r="AEN20" s="68"/>
      <c r="AEO20" s="68"/>
      <c r="AEP20" s="68"/>
      <c r="AEQ20" s="68"/>
      <c r="AER20" s="68"/>
      <c r="AES20" s="68"/>
      <c r="AET20" s="68"/>
      <c r="AEU20" s="68"/>
      <c r="AEV20" s="68"/>
      <c r="AEW20" s="68"/>
      <c r="AEX20" s="68"/>
      <c r="AEY20" s="68"/>
      <c r="AEZ20" s="68"/>
      <c r="AFA20" s="68"/>
      <c r="AFB20" s="68"/>
      <c r="AFC20" s="68"/>
      <c r="AFD20" s="68"/>
      <c r="AFE20" s="68"/>
      <c r="AFF20" s="68"/>
      <c r="AFG20" s="68"/>
      <c r="AFH20" s="68"/>
      <c r="AFI20" s="68"/>
      <c r="AFJ20" s="68"/>
      <c r="AFK20" s="68"/>
      <c r="AFL20" s="68"/>
      <c r="AFM20" s="68"/>
      <c r="AFN20" s="68"/>
      <c r="AFO20" s="68"/>
      <c r="AFP20" s="68"/>
      <c r="AFQ20" s="68"/>
      <c r="AFR20" s="68"/>
      <c r="AFS20" s="68"/>
      <c r="AFT20" s="68"/>
      <c r="AFU20" s="68"/>
      <c r="AFV20" s="68"/>
      <c r="AFW20" s="68"/>
      <c r="AFX20" s="68"/>
      <c r="AFY20" s="68"/>
      <c r="AFZ20" s="68"/>
      <c r="AGA20" s="68"/>
      <c r="AGB20" s="68"/>
      <c r="AGC20" s="68"/>
      <c r="AGD20" s="68"/>
      <c r="AGE20" s="68"/>
      <c r="AGF20" s="68"/>
      <c r="AGG20" s="68"/>
      <c r="AGH20" s="68"/>
      <c r="AGI20" s="68"/>
      <c r="AGJ20" s="68"/>
      <c r="AGK20" s="68"/>
      <c r="AGL20" s="68"/>
      <c r="AGM20" s="68"/>
      <c r="AGN20" s="68"/>
      <c r="AGO20" s="68"/>
      <c r="AGP20" s="68"/>
      <c r="AGQ20" s="68"/>
      <c r="AGR20" s="68"/>
      <c r="AGS20" s="68"/>
      <c r="AGT20" s="68"/>
      <c r="AGU20" s="68"/>
      <c r="AGV20" s="68"/>
      <c r="AGW20" s="68"/>
      <c r="AGX20" s="68"/>
      <c r="AGY20" s="68"/>
      <c r="AGZ20" s="68"/>
      <c r="AHA20" s="68"/>
      <c r="AHB20" s="68"/>
      <c r="AHC20" s="68"/>
      <c r="AHD20" s="68"/>
      <c r="AHE20" s="68"/>
      <c r="AHF20" s="68"/>
      <c r="AHG20" s="68"/>
      <c r="AHH20" s="68"/>
      <c r="AHI20" s="68"/>
      <c r="AHJ20" s="68"/>
      <c r="AHK20" s="68"/>
      <c r="AHL20" s="68"/>
      <c r="AHM20" s="68"/>
      <c r="AHN20" s="68"/>
      <c r="AHO20" s="68"/>
      <c r="AHP20" s="68"/>
      <c r="AHQ20" s="68"/>
      <c r="AHR20" s="68"/>
      <c r="AHS20" s="68"/>
      <c r="AHT20" s="68"/>
      <c r="AHU20" s="68"/>
      <c r="AHV20" s="68"/>
      <c r="AHW20" s="68"/>
      <c r="AHX20" s="68"/>
      <c r="AHY20" s="68"/>
      <c r="AHZ20" s="68"/>
      <c r="AIA20" s="68"/>
      <c r="AIB20" s="68"/>
      <c r="AIC20" s="68"/>
      <c r="AID20" s="68"/>
      <c r="AIE20" s="68"/>
      <c r="AIF20" s="68"/>
      <c r="AIG20" s="68"/>
      <c r="AIH20" s="68"/>
      <c r="AII20" s="68"/>
      <c r="AIJ20" s="68"/>
      <c r="AIK20" s="68"/>
      <c r="AIL20" s="68"/>
      <c r="AIM20" s="68"/>
      <c r="AIN20" s="68"/>
      <c r="AIO20" s="68"/>
      <c r="AIP20" s="68"/>
      <c r="AIQ20" s="68"/>
      <c r="AIR20" s="68"/>
      <c r="AIS20" s="68"/>
      <c r="AIT20" s="68"/>
      <c r="AIU20" s="68"/>
      <c r="AIV20" s="68"/>
      <c r="AIW20" s="68"/>
      <c r="AIX20" s="68"/>
      <c r="AIY20" s="68"/>
      <c r="AIZ20" s="68"/>
      <c r="AJA20" s="68"/>
      <c r="AJB20" s="68"/>
      <c r="AJC20" s="68"/>
      <c r="AJD20" s="68"/>
      <c r="AJE20" s="68"/>
      <c r="AJF20" s="68"/>
      <c r="AJG20" s="68"/>
      <c r="AJH20" s="68"/>
      <c r="AJI20" s="68"/>
      <c r="AJJ20" s="68"/>
      <c r="AJK20" s="68"/>
      <c r="AJL20" s="68"/>
      <c r="AJM20" s="68"/>
      <c r="AJN20" s="68"/>
      <c r="AJO20" s="68"/>
      <c r="AJP20" s="68"/>
      <c r="AJQ20" s="68"/>
      <c r="AJR20" s="68"/>
      <c r="AJS20" s="68"/>
      <c r="AJT20" s="68"/>
      <c r="AJU20" s="68"/>
      <c r="AJV20" s="68"/>
      <c r="AJW20" s="68"/>
      <c r="AJX20" s="68"/>
      <c r="AJY20" s="68"/>
      <c r="AJZ20" s="68"/>
      <c r="AKA20" s="68"/>
      <c r="AKB20" s="68"/>
      <c r="AKC20" s="68"/>
      <c r="AKD20" s="68"/>
      <c r="AKE20" s="68"/>
      <c r="AKF20" s="68"/>
      <c r="AKG20" s="68"/>
      <c r="AKH20" s="68"/>
      <c r="AKI20" s="68"/>
      <c r="AKJ20" s="68"/>
      <c r="AKK20" s="68"/>
      <c r="AKL20" s="68"/>
      <c r="AKM20" s="68"/>
      <c r="AKN20" s="68"/>
      <c r="AKO20" s="68"/>
      <c r="AKP20" s="68"/>
      <c r="AKQ20" s="68"/>
      <c r="AKR20" s="68"/>
      <c r="AKS20" s="68"/>
      <c r="AKT20" s="68"/>
      <c r="AKU20" s="68"/>
      <c r="AKV20" s="68"/>
      <c r="AKW20" s="68"/>
      <c r="AKX20" s="68"/>
      <c r="AKY20" s="68"/>
      <c r="AKZ20" s="68"/>
      <c r="ALA20" s="68"/>
      <c r="ALB20" s="68"/>
      <c r="ALC20" s="68"/>
      <c r="ALD20" s="68"/>
      <c r="ALE20" s="68"/>
      <c r="ALF20" s="68"/>
      <c r="ALG20" s="68"/>
      <c r="ALH20" s="68"/>
      <c r="ALI20" s="68"/>
      <c r="ALJ20" s="68"/>
      <c r="ALK20" s="68"/>
      <c r="ALL20" s="68"/>
      <c r="ALM20" s="68"/>
      <c r="ALN20" s="68"/>
      <c r="ALO20" s="68"/>
      <c r="ALP20" s="68"/>
      <c r="ALQ20" s="68"/>
      <c r="ALR20" s="68"/>
      <c r="ALS20" s="68"/>
      <c r="ALT20" s="68"/>
      <c r="ALU20" s="68"/>
      <c r="ALV20" s="68"/>
      <c r="ALW20" s="68"/>
      <c r="ALX20" s="68"/>
      <c r="ALY20" s="68"/>
      <c r="ALZ20" s="68"/>
      <c r="AMA20" s="68"/>
      <c r="AMB20" s="68"/>
      <c r="AMC20" s="68"/>
      <c r="AMD20" s="68"/>
      <c r="AME20" s="68"/>
      <c r="AMF20" s="68"/>
      <c r="AMG20" s="68"/>
      <c r="AMH20" s="68"/>
      <c r="AMI20" s="68"/>
      <c r="AMJ20" s="68"/>
    </row>
    <row r="21" customFormat="false" ht="13.8" hidden="false" customHeight="false" outlineLevel="0" collapsed="false">
      <c r="E21" s="69"/>
      <c r="F21" s="99"/>
      <c r="G21" s="99"/>
      <c r="H21" s="99"/>
      <c r="I21" s="99"/>
      <c r="J21" s="99"/>
      <c r="K21" s="99"/>
    </row>
    <row r="22" customFormat="false" ht="13.8" hidden="false" customHeight="false" outlineLevel="0" collapsed="false">
      <c r="F22" s="99"/>
      <c r="G22" s="99"/>
      <c r="H22" s="99"/>
      <c r="I22" s="99"/>
      <c r="J22" s="99"/>
      <c r="K22" s="99"/>
    </row>
  </sheetData>
  <mergeCells count="11">
    <mergeCell ref="A1:F1"/>
    <mergeCell ref="E3:F3"/>
    <mergeCell ref="G3:J3"/>
    <mergeCell ref="A5:F5"/>
    <mergeCell ref="A7:A9"/>
    <mergeCell ref="B7:C7"/>
    <mergeCell ref="D7:F7"/>
    <mergeCell ref="B8:B9"/>
    <mergeCell ref="C8:C9"/>
    <mergeCell ref="E8:F8"/>
    <mergeCell ref="A18:C18"/>
  </mergeCells>
  <printOptions headings="false" gridLines="false" gridLinesSet="true" horizontalCentered="false" verticalCentered="false"/>
  <pageMargins left="0.7875" right="0.7875" top="0.886111111111111" bottom="0.886111111111111" header="0.511811023622047" footer="0.511811023622047"/>
  <pageSetup paperSize="9" scale="100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FF0000"/>
    <pageSetUpPr fitToPage="true"/>
  </sheetPr>
  <dimension ref="A1:M1048576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E25" activeCellId="0" sqref="E25"/>
    </sheetView>
  </sheetViews>
  <sheetFormatPr defaultColWidth="8.6875" defaultRowHeight="15" customHeight="true" zeroHeight="false" outlineLevelRow="0" outlineLevelCol="0"/>
  <cols>
    <col collapsed="false" customWidth="true" hidden="false" outlineLevel="0" max="1" min="1" style="99" width="6.28"/>
    <col collapsed="false" customWidth="true" hidden="false" outlineLevel="0" max="2" min="2" style="99" width="34.73"/>
    <col collapsed="false" customWidth="true" hidden="false" outlineLevel="0" max="3" min="3" style="99" width="16.69"/>
    <col collapsed="false" customWidth="true" hidden="false" outlineLevel="0" max="5" min="4" style="99" width="13.01"/>
    <col collapsed="false" customWidth="true" hidden="false" outlineLevel="0" max="6" min="6" style="99" width="5.71"/>
    <col collapsed="false" customWidth="true" hidden="false" outlineLevel="0" max="7" min="7" style="99" width="8.34"/>
    <col collapsed="false" customWidth="true" hidden="false" outlineLevel="0" max="8" min="8" style="99" width="8.86"/>
    <col collapsed="false" customWidth="true" hidden="false" outlineLevel="0" max="9" min="9" style="99" width="13.07"/>
    <col collapsed="false" customWidth="true" hidden="false" outlineLevel="0" max="10" min="10" style="99" width="8.42"/>
    <col collapsed="false" customWidth="true" hidden="false" outlineLevel="0" max="11" min="11" style="100" width="11.29"/>
    <col collapsed="false" customWidth="true" hidden="false" outlineLevel="0" max="12" min="12" style="100" width="6.57"/>
    <col collapsed="false" customWidth="true" hidden="false" outlineLevel="0" max="13" min="13" style="100" width="9.14"/>
  </cols>
  <sheetData>
    <row r="1" customFormat="false" ht="15" hidden="false" customHeight="false" outlineLevel="0" collapsed="false">
      <c r="A1" s="101"/>
      <c r="B1" s="101"/>
      <c r="C1" s="101"/>
      <c r="D1" s="101"/>
      <c r="E1" s="101"/>
      <c r="F1" s="101"/>
      <c r="G1" s="101"/>
      <c r="H1" s="101"/>
      <c r="I1" s="101"/>
      <c r="J1" s="101"/>
    </row>
    <row r="2" s="1" customFormat="true" ht="29.85" hidden="false" customHeight="true" outlineLevel="0" collapsed="false">
      <c r="A2" s="3" t="str">
        <f aca="false">'Пр 1 - доходы'!B1</f>
        <v>ИНФОРМАЦИЯ Счетной палаты муниципального округа Красноуральск о ходе  исполнения бюджета муниципального округа Красноуральск                                      за  девять месяцев   2025 года 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</row>
    <row r="3" customFormat="false" ht="15" hidden="false" customHeight="false" outlineLevel="0" collapsed="false">
      <c r="A3" s="101"/>
      <c r="B3" s="101"/>
      <c r="C3" s="101"/>
      <c r="D3" s="101"/>
      <c r="E3" s="101"/>
      <c r="F3" s="101"/>
      <c r="G3" s="101"/>
      <c r="H3" s="101"/>
      <c r="I3" s="101"/>
      <c r="J3" s="101"/>
    </row>
    <row r="4" customFormat="false" ht="15" hidden="false" customHeight="false" outlineLevel="0" collapsed="false">
      <c r="A4" s="101"/>
      <c r="B4" s="101"/>
      <c r="C4" s="101"/>
      <c r="D4" s="101"/>
      <c r="E4" s="101"/>
      <c r="F4" s="101"/>
      <c r="G4" s="101"/>
      <c r="H4" s="101"/>
      <c r="I4" s="101"/>
      <c r="J4" s="102" t="s">
        <v>80</v>
      </c>
      <c r="K4" s="102"/>
      <c r="L4" s="102"/>
    </row>
    <row r="5" customFormat="false" ht="15" hidden="false" customHeight="false" outlineLevel="0" collapsed="false">
      <c r="A5" s="101"/>
      <c r="B5" s="101"/>
      <c r="C5" s="101"/>
      <c r="D5" s="101"/>
      <c r="E5" s="101"/>
      <c r="F5" s="101"/>
      <c r="G5" s="101"/>
      <c r="H5" s="101"/>
      <c r="I5" s="101"/>
      <c r="J5" s="103"/>
    </row>
    <row r="6" customFormat="false" ht="15" hidden="false" customHeight="false" outlineLevel="0" collapsed="false">
      <c r="A6" s="104" t="s">
        <v>81</v>
      </c>
      <c r="B6" s="104"/>
      <c r="C6" s="104"/>
      <c r="D6" s="104"/>
      <c r="E6" s="104"/>
      <c r="F6" s="104"/>
      <c r="G6" s="104"/>
      <c r="H6" s="104"/>
      <c r="I6" s="104"/>
      <c r="J6" s="104"/>
      <c r="K6" s="104"/>
      <c r="L6" s="104"/>
    </row>
    <row r="7" customFormat="false" ht="15" hidden="false" customHeight="false" outlineLevel="0" collapsed="false">
      <c r="A7" s="104"/>
      <c r="B7" s="104"/>
      <c r="C7" s="104"/>
      <c r="D7" s="104"/>
      <c r="E7" s="104"/>
      <c r="F7" s="104"/>
      <c r="G7" s="104"/>
      <c r="H7" s="104"/>
      <c r="I7" s="104"/>
      <c r="J7" s="104"/>
    </row>
    <row r="9" customFormat="false" ht="39" hidden="false" customHeight="true" outlineLevel="0" collapsed="false">
      <c r="A9" s="105" t="s">
        <v>82</v>
      </c>
      <c r="B9" s="105"/>
      <c r="C9" s="106" t="s">
        <v>83</v>
      </c>
      <c r="D9" s="106"/>
      <c r="E9" s="106" t="str">
        <f aca="false">'Пр 1 - доходы'!D9</f>
        <v>Отчет об исполнении местного бюджета за девять месяцев 2025  года (форма 0503117)</v>
      </c>
      <c r="F9" s="106"/>
      <c r="G9" s="106"/>
      <c r="H9" s="106"/>
      <c r="I9" s="106" t="s">
        <v>84</v>
      </c>
      <c r="J9" s="106"/>
      <c r="K9" s="106" t="s">
        <v>85</v>
      </c>
      <c r="L9" s="106"/>
    </row>
    <row r="10" customFormat="false" ht="55.95" hidden="false" customHeight="true" outlineLevel="0" collapsed="false">
      <c r="A10" s="107" t="s">
        <v>86</v>
      </c>
      <c r="B10" s="108" t="s">
        <v>87</v>
      </c>
      <c r="C10" s="8" t="str">
        <f aca="false">'Пр 1 - доходы'!C9</f>
        <v>Решение Думы от 23.09.2025 №245, рублей </v>
      </c>
      <c r="D10" s="8" t="s">
        <v>88</v>
      </c>
      <c r="E10" s="106" t="s">
        <v>9</v>
      </c>
      <c r="F10" s="106" t="s">
        <v>89</v>
      </c>
      <c r="G10" s="109" t="str">
        <f aca="false">'Пр 1 - доходы'!F10</f>
        <v>к Решению Думы от 23.09.2025, №245,  %</v>
      </c>
      <c r="H10" s="109" t="s">
        <v>90</v>
      </c>
      <c r="I10" s="106" t="s">
        <v>91</v>
      </c>
      <c r="J10" s="110" t="s">
        <v>13</v>
      </c>
      <c r="K10" s="106" t="s">
        <v>14</v>
      </c>
      <c r="L10" s="105" t="s">
        <v>13</v>
      </c>
    </row>
    <row r="11" s="113" customFormat="true" ht="17.25" hidden="false" customHeight="true" outlineLevel="0" collapsed="false">
      <c r="A11" s="107" t="s">
        <v>92</v>
      </c>
      <c r="B11" s="108" t="n">
        <v>2</v>
      </c>
      <c r="C11" s="111" t="n">
        <v>3</v>
      </c>
      <c r="D11" s="111" t="n">
        <v>4</v>
      </c>
      <c r="E11" s="106" t="n">
        <v>5</v>
      </c>
      <c r="F11" s="106" t="n">
        <v>6</v>
      </c>
      <c r="G11" s="106" t="n">
        <v>7</v>
      </c>
      <c r="H11" s="106" t="n">
        <v>8</v>
      </c>
      <c r="I11" s="106" t="n">
        <v>9</v>
      </c>
      <c r="J11" s="106" t="n">
        <v>10</v>
      </c>
      <c r="K11" s="106" t="n">
        <v>11</v>
      </c>
      <c r="L11" s="106" t="n">
        <v>12</v>
      </c>
      <c r="M11" s="112"/>
    </row>
    <row r="12" customFormat="false" ht="15" hidden="false" customHeight="false" outlineLevel="0" collapsed="false">
      <c r="A12" s="114" t="s">
        <v>93</v>
      </c>
      <c r="B12" s="115" t="s">
        <v>94</v>
      </c>
      <c r="C12" s="13" t="n">
        <v>120765099.35</v>
      </c>
      <c r="D12" s="13" t="n">
        <v>121562013.35</v>
      </c>
      <c r="E12" s="116" t="n">
        <v>78025629.28</v>
      </c>
      <c r="F12" s="117" t="n">
        <f aca="false">E12/$E$23*100</f>
        <v>5.16002555704857</v>
      </c>
      <c r="G12" s="117" t="n">
        <f aca="false">E12/C12*100</f>
        <v>64.6094191947518</v>
      </c>
      <c r="H12" s="117" t="n">
        <f aca="false">E12/D12*100</f>
        <v>64.1858645885944</v>
      </c>
      <c r="I12" s="118" t="n">
        <v>66881387.83</v>
      </c>
      <c r="J12" s="119" t="n">
        <v>61.4537748618177</v>
      </c>
      <c r="K12" s="120" t="n">
        <f aca="false">E12-I12</f>
        <v>11144241.45</v>
      </c>
      <c r="L12" s="121" t="n">
        <f aca="false">E12/I12*100-100</f>
        <v>16.6626946772196</v>
      </c>
    </row>
    <row r="13" customFormat="false" ht="30.55" hidden="false" customHeight="true" outlineLevel="0" collapsed="false">
      <c r="A13" s="114" t="s">
        <v>95</v>
      </c>
      <c r="B13" s="115" t="s">
        <v>96</v>
      </c>
      <c r="C13" s="13" t="n">
        <v>17009987.57</v>
      </c>
      <c r="D13" s="13" t="n">
        <f aca="false">C13</f>
        <v>17009987.57</v>
      </c>
      <c r="E13" s="13" t="n">
        <v>11451625.71</v>
      </c>
      <c r="F13" s="117" t="n">
        <f aca="false">E13/$E$23*100</f>
        <v>0.75732399570023</v>
      </c>
      <c r="G13" s="117" t="n">
        <f aca="false">E13/C13*100</f>
        <v>67.3229516651552</v>
      </c>
      <c r="H13" s="117" t="n">
        <f aca="false">E13/D13*100</f>
        <v>67.3229516651552</v>
      </c>
      <c r="I13" s="118" t="n">
        <v>9066697.33</v>
      </c>
      <c r="J13" s="119" t="n">
        <v>57.4819331191656</v>
      </c>
      <c r="K13" s="120" t="n">
        <f aca="false">E13-I13</f>
        <v>2384928.38</v>
      </c>
      <c r="L13" s="121" t="n">
        <f aca="false">E13/I13*100-100</f>
        <v>26.3042681717048</v>
      </c>
    </row>
    <row r="14" customFormat="false" ht="15" hidden="false" customHeight="false" outlineLevel="0" collapsed="false">
      <c r="A14" s="114" t="s">
        <v>97</v>
      </c>
      <c r="B14" s="115" t="s">
        <v>98</v>
      </c>
      <c r="C14" s="13" t="n">
        <v>163997277.63</v>
      </c>
      <c r="D14" s="13" t="n">
        <f aca="false">C14</f>
        <v>163997277.63</v>
      </c>
      <c r="E14" s="116" t="n">
        <v>81975089.18</v>
      </c>
      <c r="F14" s="117" t="n">
        <f aca="false">E14/$E$23*100</f>
        <v>5.42121299262062</v>
      </c>
      <c r="G14" s="117" t="n">
        <f aca="false">E14/C14*100</f>
        <v>49.9856402280938</v>
      </c>
      <c r="H14" s="117" t="n">
        <f aca="false">E14/D14*100</f>
        <v>49.9856402280938</v>
      </c>
      <c r="I14" s="118" t="n">
        <v>82240312.49</v>
      </c>
      <c r="J14" s="119" t="n">
        <v>37.8063339220182</v>
      </c>
      <c r="K14" s="120" t="n">
        <f aca="false">E14-I14</f>
        <v>-265223.309999988</v>
      </c>
      <c r="L14" s="121" t="n">
        <f aca="false">E14/I14*100-100</f>
        <v>-0.322497935586313</v>
      </c>
    </row>
    <row r="15" customFormat="false" ht="19.4" hidden="false" customHeight="true" outlineLevel="0" collapsed="false">
      <c r="A15" s="114" t="s">
        <v>99</v>
      </c>
      <c r="B15" s="115" t="s">
        <v>100</v>
      </c>
      <c r="C15" s="13" t="n">
        <v>682178052.4</v>
      </c>
      <c r="D15" s="13" t="n">
        <f aca="false">C15</f>
        <v>682178052.4</v>
      </c>
      <c r="E15" s="116" t="n">
        <v>358635593.42</v>
      </c>
      <c r="F15" s="117" t="n">
        <f aca="false">E15/$E$23*100</f>
        <v>23.7174482896331</v>
      </c>
      <c r="G15" s="117" t="n">
        <f aca="false">E15/C15*100</f>
        <v>52.5721389244741</v>
      </c>
      <c r="H15" s="117" t="n">
        <f aca="false">E15/D15*100</f>
        <v>52.5721389244741</v>
      </c>
      <c r="I15" s="118" t="n">
        <v>175364209.69</v>
      </c>
      <c r="J15" s="119" t="n">
        <v>37.9185493899513</v>
      </c>
      <c r="K15" s="120" t="n">
        <f aca="false">E15-I15</f>
        <v>183271383.73</v>
      </c>
      <c r="L15" s="121" t="n">
        <f aca="false">E15/I15*100-100</f>
        <v>104.509001040736</v>
      </c>
    </row>
    <row r="16" customFormat="false" ht="15" hidden="false" customHeight="false" outlineLevel="0" collapsed="false">
      <c r="A16" s="114" t="s">
        <v>101</v>
      </c>
      <c r="B16" s="115" t="s">
        <v>102</v>
      </c>
      <c r="C16" s="13" t="n">
        <v>26180715.85</v>
      </c>
      <c r="D16" s="13" t="n">
        <f aca="false">C16</f>
        <v>26180715.85</v>
      </c>
      <c r="E16" s="116" t="n">
        <v>7595164.93</v>
      </c>
      <c r="F16" s="117" t="n">
        <f aca="false">E16/$E$23*100</f>
        <v>0.502286819221396</v>
      </c>
      <c r="G16" s="117" t="n">
        <f aca="false">E16/C16*100</f>
        <v>29.0105319255432</v>
      </c>
      <c r="H16" s="117" t="n">
        <f aca="false">E16/D16*100</f>
        <v>29.0105319255432</v>
      </c>
      <c r="I16" s="118" t="n">
        <v>6318240.2</v>
      </c>
      <c r="J16" s="119" t="n">
        <v>28.0795707397178</v>
      </c>
      <c r="K16" s="120" t="n">
        <f aca="false">E16-I16</f>
        <v>1276924.73</v>
      </c>
      <c r="L16" s="121" t="n">
        <f aca="false">E16/I16*100-100</f>
        <v>20.2101327201837</v>
      </c>
    </row>
    <row r="17" customFormat="false" ht="15" hidden="false" customHeight="false" outlineLevel="0" collapsed="false">
      <c r="A17" s="114" t="s">
        <v>103</v>
      </c>
      <c r="B17" s="115" t="s">
        <v>104</v>
      </c>
      <c r="C17" s="13" t="n">
        <v>987798555.21</v>
      </c>
      <c r="D17" s="13" t="n">
        <f aca="false">C17</f>
        <v>987798555.21</v>
      </c>
      <c r="E17" s="116" t="n">
        <v>709971324.13</v>
      </c>
      <c r="F17" s="117" t="n">
        <f aca="false">E17/$E$23*100</f>
        <v>46.9521388175649</v>
      </c>
      <c r="G17" s="117" t="n">
        <f aca="false">E17/C17*100</f>
        <v>71.8741002793899</v>
      </c>
      <c r="H17" s="117" t="n">
        <f aca="false">E17/D17*100</f>
        <v>71.8741002793899</v>
      </c>
      <c r="I17" s="118" t="n">
        <v>606832679.64</v>
      </c>
      <c r="J17" s="119" t="n">
        <v>70.947805511516</v>
      </c>
      <c r="K17" s="120" t="n">
        <f aca="false">E17-I17</f>
        <v>103138644.49</v>
      </c>
      <c r="L17" s="121" t="n">
        <f aca="false">E17/I17*100-100</f>
        <v>16.9962244866553</v>
      </c>
    </row>
    <row r="18" s="98" customFormat="true" ht="15" hidden="false" customHeight="false" outlineLevel="0" collapsed="false">
      <c r="A18" s="114" t="s">
        <v>105</v>
      </c>
      <c r="B18" s="115" t="s">
        <v>106</v>
      </c>
      <c r="C18" s="13" t="n">
        <v>166494579.24</v>
      </c>
      <c r="D18" s="13" t="n">
        <f aca="false">C18</f>
        <v>166494579.24</v>
      </c>
      <c r="E18" s="116" t="n">
        <v>117246105.43</v>
      </c>
      <c r="F18" s="117" t="n">
        <f aca="false">E18/$E$23*100</f>
        <v>7.75377149874889</v>
      </c>
      <c r="G18" s="117" t="n">
        <f aca="false">E18/C18*100</f>
        <v>70.4203740237039</v>
      </c>
      <c r="H18" s="117" t="n">
        <f aca="false">E18/D18*100</f>
        <v>70.4203740237039</v>
      </c>
      <c r="I18" s="118" t="n">
        <v>80825504.09</v>
      </c>
      <c r="J18" s="119" t="n">
        <v>69.4647111134037</v>
      </c>
      <c r="K18" s="120" t="n">
        <f aca="false">E18-I18</f>
        <v>36420601.34</v>
      </c>
      <c r="L18" s="121" t="n">
        <f aca="false">E18/I18*100-100</f>
        <v>45.0607784634975</v>
      </c>
      <c r="M18" s="100"/>
    </row>
    <row r="19" s="98" customFormat="true" ht="15" hidden="false" customHeight="false" outlineLevel="0" collapsed="false">
      <c r="A19" s="114" t="s">
        <v>107</v>
      </c>
      <c r="B19" s="115" t="s">
        <v>108</v>
      </c>
      <c r="C19" s="13" t="n">
        <v>78082482.41</v>
      </c>
      <c r="D19" s="13" t="n">
        <f aca="false">C19</f>
        <v>78082482.41</v>
      </c>
      <c r="E19" s="116" t="n">
        <v>66098405.5</v>
      </c>
      <c r="F19" s="117" t="n">
        <f aca="false">E19/$E$23*100</f>
        <v>4.37124909862899</v>
      </c>
      <c r="G19" s="117" t="n">
        <f aca="false">E19/C19*100</f>
        <v>84.6520288032426</v>
      </c>
      <c r="H19" s="117" t="n">
        <f aca="false">E19/D19*100</f>
        <v>84.6520288032426</v>
      </c>
      <c r="I19" s="118" t="n">
        <v>51837528.46</v>
      </c>
      <c r="J19" s="119" t="n">
        <v>73.5549249206219</v>
      </c>
      <c r="K19" s="120" t="n">
        <f aca="false">E19-I19</f>
        <v>14260877.04</v>
      </c>
      <c r="L19" s="121" t="n">
        <f aca="false">E19/I19*100-100</f>
        <v>27.5107194800082</v>
      </c>
      <c r="M19" s="100"/>
    </row>
    <row r="20" s="98" customFormat="true" ht="15" hidden="false" customHeight="false" outlineLevel="0" collapsed="false">
      <c r="A20" s="114" t="s">
        <v>109</v>
      </c>
      <c r="B20" s="115" t="s">
        <v>110</v>
      </c>
      <c r="C20" s="13" t="n">
        <v>116957215.79</v>
      </c>
      <c r="D20" s="13" t="n">
        <f aca="false">C20</f>
        <v>116957215.79</v>
      </c>
      <c r="E20" s="116" t="n">
        <v>79469891.2</v>
      </c>
      <c r="F20" s="117" t="n">
        <f aca="false">E20/$E$23*100</f>
        <v>5.25553812755958</v>
      </c>
      <c r="G20" s="117" t="n">
        <f aca="false">E20/C20*100</f>
        <v>67.9478308911615</v>
      </c>
      <c r="H20" s="117" t="n">
        <f aca="false">E20/D20*100</f>
        <v>67.9478308911615</v>
      </c>
      <c r="I20" s="118" t="n">
        <v>113200821.62</v>
      </c>
      <c r="J20" s="119" t="n">
        <v>71.1445260913267</v>
      </c>
      <c r="K20" s="120" t="n">
        <f aca="false">E20-I20</f>
        <v>-33730930.42</v>
      </c>
      <c r="L20" s="121" t="n">
        <f aca="false">E20/I20*100-100</f>
        <v>-29.7974254402766</v>
      </c>
      <c r="M20" s="100"/>
    </row>
    <row r="21" customFormat="false" ht="15" hidden="false" customHeight="false" outlineLevel="0" collapsed="false">
      <c r="A21" s="114" t="s">
        <v>111</v>
      </c>
      <c r="B21" s="115" t="s">
        <v>112</v>
      </c>
      <c r="C21" s="13" t="n">
        <v>2179790</v>
      </c>
      <c r="D21" s="13" t="n">
        <f aca="false">C21</f>
        <v>2179790</v>
      </c>
      <c r="E21" s="116" t="n">
        <v>1634850</v>
      </c>
      <c r="F21" s="117" t="n">
        <f aca="false">E21/$E$23*100</f>
        <v>0.108116626034097</v>
      </c>
      <c r="G21" s="117" t="n">
        <f aca="false">E21/C21*100</f>
        <v>75.0003440698416</v>
      </c>
      <c r="H21" s="117" t="n">
        <f aca="false">E21/D21*100</f>
        <v>75.0003440698416</v>
      </c>
      <c r="I21" s="118" t="n">
        <v>1655000</v>
      </c>
      <c r="J21" s="119" t="n">
        <v>83.7974683544304</v>
      </c>
      <c r="K21" s="120" t="n">
        <f aca="false">E21-I21</f>
        <v>-20150</v>
      </c>
      <c r="L21" s="121" t="n">
        <f aca="false">E21/I21*100-100</f>
        <v>-1.21752265861026</v>
      </c>
    </row>
    <row r="22" s="123" customFormat="true" ht="22.35" hidden="false" customHeight="false" outlineLevel="0" collapsed="false">
      <c r="A22" s="114" t="s">
        <v>113</v>
      </c>
      <c r="B22" s="122" t="s">
        <v>114</v>
      </c>
      <c r="C22" s="13" t="n">
        <v>34280</v>
      </c>
      <c r="D22" s="13" t="n">
        <f aca="false">C22</f>
        <v>34280</v>
      </c>
      <c r="E22" s="116" t="n">
        <v>13430.28</v>
      </c>
      <c r="F22" s="117" t="n">
        <f aca="false">E22/$E$23*100</f>
        <v>0.000888177239681447</v>
      </c>
      <c r="G22" s="117" t="n">
        <f aca="false">E22/C22*100</f>
        <v>39.1781796966161</v>
      </c>
      <c r="H22" s="117" t="n">
        <f aca="false">E22/D22*100</f>
        <v>39.1781796966161</v>
      </c>
      <c r="I22" s="118" t="n">
        <v>24632.85</v>
      </c>
      <c r="J22" s="119" t="n">
        <v>47.9051925320887</v>
      </c>
      <c r="K22" s="120" t="n">
        <f aca="false">E22-I22</f>
        <v>-11202.57</v>
      </c>
      <c r="L22" s="121" t="n">
        <f aca="false">E22/I22*100-100</f>
        <v>-45.4781724404606</v>
      </c>
      <c r="M22" s="100"/>
    </row>
    <row r="23" customFormat="false" ht="15" hidden="false" customHeight="false" outlineLevel="0" collapsed="false">
      <c r="A23" s="124"/>
      <c r="B23" s="125" t="s">
        <v>115</v>
      </c>
      <c r="C23" s="126" t="n">
        <f aca="false">SUM(C12:C22)</f>
        <v>2361678035.45</v>
      </c>
      <c r="D23" s="126" t="n">
        <f aca="false">SUM(D12:D22)</f>
        <v>2362474949.45</v>
      </c>
      <c r="E23" s="126" t="n">
        <f aca="false">SUM(E12:E22)</f>
        <v>1512117109.06</v>
      </c>
      <c r="F23" s="127" t="n">
        <f aca="false">SUM(F12:F22)</f>
        <v>100</v>
      </c>
      <c r="G23" s="127" t="n">
        <f aca="false">E23/C23*100</f>
        <v>64.0272334485203</v>
      </c>
      <c r="H23" s="127" t="n">
        <f aca="false">E23/D23*100</f>
        <v>64.0056356750801</v>
      </c>
      <c r="I23" s="128" t="n">
        <v>1194247014.2</v>
      </c>
      <c r="J23" s="129" t="n">
        <v>58.8181597367352</v>
      </c>
      <c r="K23" s="130" t="n">
        <f aca="false">E23-I23</f>
        <v>317870094.86</v>
      </c>
      <c r="L23" s="131" t="n">
        <f aca="false">E23/I23*100-100</f>
        <v>26.6167795339169</v>
      </c>
      <c r="M23" s="132"/>
    </row>
    <row r="24" customFormat="false" ht="15" hidden="false" customHeight="false" outlineLevel="0" collapsed="false">
      <c r="E24" s="133"/>
    </row>
    <row r="25" customFormat="false" ht="15" hidden="false" customHeight="false" outlineLevel="0" collapsed="false">
      <c r="A25" s="123"/>
      <c r="B25" s="123"/>
      <c r="C25" s="123"/>
      <c r="D25" s="134"/>
      <c r="E25" s="134"/>
      <c r="F25" s="135"/>
      <c r="G25" s="135"/>
      <c r="H25" s="135"/>
      <c r="I25" s="135"/>
      <c r="J25" s="123"/>
    </row>
    <row r="26" customFormat="false" ht="15" hidden="false" customHeight="false" outlineLevel="0" collapsed="false"/>
    <row r="27" customFormat="false" ht="15" hidden="false" customHeight="false" outlineLevel="0" collapsed="false"/>
    <row r="28" customFormat="false" ht="15" hidden="false" customHeight="false" outlineLevel="0" collapsed="false">
      <c r="C28" s="134"/>
      <c r="D28" s="134"/>
      <c r="E28" s="134"/>
      <c r="F28" s="134"/>
      <c r="G28" s="134"/>
      <c r="H28" s="134"/>
      <c r="I28" s="134"/>
    </row>
    <row r="29" customFormat="false" ht="15" hidden="false" customHeight="false" outlineLevel="0" collapsed="false">
      <c r="C29" s="136"/>
      <c r="D29" s="136"/>
      <c r="E29" s="137"/>
      <c r="F29" s="137"/>
      <c r="G29" s="137"/>
      <c r="H29" s="137"/>
      <c r="I29" s="137"/>
    </row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9">
    <mergeCell ref="A2:L2"/>
    <mergeCell ref="J4:L4"/>
    <mergeCell ref="A6:L6"/>
    <mergeCell ref="A7:J7"/>
    <mergeCell ref="A9:B9"/>
    <mergeCell ref="C9:D9"/>
    <mergeCell ref="E9:H9"/>
    <mergeCell ref="I9:J9"/>
    <mergeCell ref="K9:L9"/>
  </mergeCell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FF0000"/>
    <pageSetUpPr fitToPage="true"/>
  </sheetPr>
  <dimension ref="A1:AMJ1048576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D18" activeCellId="0" sqref="D18"/>
    </sheetView>
  </sheetViews>
  <sheetFormatPr defaultColWidth="9.15625" defaultRowHeight="12" customHeight="true" zeroHeight="false" outlineLevelRow="0" outlineLevelCol="0"/>
  <cols>
    <col collapsed="false" customWidth="true" hidden="false" outlineLevel="0" max="1" min="1" style="101" width="4.86"/>
    <col collapsed="false" customWidth="true" hidden="false" outlineLevel="0" max="2" min="2" style="101" width="34.87"/>
    <col collapsed="false" customWidth="true" hidden="false" outlineLevel="0" max="3" min="3" style="101" width="14.01"/>
    <col collapsed="false" customWidth="true" hidden="false" outlineLevel="0" max="4" min="4" style="101" width="13.15"/>
    <col collapsed="false" customWidth="true" hidden="false" outlineLevel="0" max="5" min="5" style="101" width="12.66"/>
    <col collapsed="false" customWidth="true" hidden="false" outlineLevel="0" max="6" min="6" style="101" width="4.71"/>
    <col collapsed="false" customWidth="true" hidden="false" outlineLevel="0" max="7" min="7" style="101" width="8.47"/>
    <col collapsed="false" customWidth="true" hidden="false" outlineLevel="0" max="8" min="8" style="101" width="9.42"/>
    <col collapsed="false" customWidth="true" hidden="false" outlineLevel="0" max="9" min="9" style="101" width="7.57"/>
    <col collapsed="false" customWidth="true" hidden="false" outlineLevel="0" max="10" min="10" style="101" width="12.15"/>
    <col collapsed="false" customWidth="true" hidden="false" outlineLevel="0" max="11" min="11" style="101" width="7.57"/>
    <col collapsed="false" customWidth="false" hidden="false" outlineLevel="0" max="1024" min="12" style="101" width="9.14"/>
  </cols>
  <sheetData>
    <row r="1" customFormat="false" ht="12.8" hidden="false" customHeight="true" outlineLevel="0" collapsed="false">
      <c r="J1" s="138"/>
      <c r="K1" s="139"/>
    </row>
    <row r="2" s="1" customFormat="true" ht="29.85" hidden="false" customHeight="true" outlineLevel="0" collapsed="false">
      <c r="A2" s="3" t="str">
        <f aca="false">'Пр 1 - доходы'!B1</f>
        <v>ИНФОРМАЦИЯ Счетной палаты муниципального округа Красноуральск о ходе  исполнения бюджета муниципального округа Красноуральск                                      за  девять месяцев   2025 года 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customFormat="false" ht="12" hidden="false" customHeight="false" outlineLevel="0" collapsed="false">
      <c r="J3" s="138"/>
      <c r="K3" s="139"/>
    </row>
    <row r="4" customFormat="false" ht="12" hidden="false" customHeight="false" outlineLevel="0" collapsed="false">
      <c r="J4" s="102" t="s">
        <v>116</v>
      </c>
      <c r="K4" s="102"/>
    </row>
    <row r="6" customFormat="false" ht="12.65" hidden="false" customHeight="false" outlineLevel="0" collapsed="false">
      <c r="A6" s="104" t="s">
        <v>117</v>
      </c>
      <c r="B6" s="104"/>
      <c r="C6" s="104"/>
      <c r="D6" s="104"/>
      <c r="E6" s="104"/>
      <c r="F6" s="104"/>
      <c r="G6" s="104"/>
      <c r="H6" s="104"/>
      <c r="I6" s="104"/>
      <c r="J6" s="104"/>
      <c r="K6" s="104"/>
    </row>
    <row r="7" customFormat="false" ht="12.65" hidden="false" customHeight="false" outlineLevel="0" collapsed="false">
      <c r="A7" s="104" t="str">
        <f aca="false">'Пр 1 - доходы'!B7</f>
        <v>январь — сентябрь  2025 года</v>
      </c>
      <c r="B7" s="104"/>
      <c r="C7" s="104"/>
      <c r="D7" s="104"/>
      <c r="E7" s="104"/>
      <c r="F7" s="104"/>
      <c r="G7" s="104"/>
      <c r="H7" s="104"/>
      <c r="I7" s="104"/>
      <c r="J7" s="104"/>
      <c r="K7" s="104"/>
    </row>
    <row r="10" s="101" customFormat="true" ht="44" hidden="false" customHeight="true" outlineLevel="0" collapsed="false">
      <c r="A10" s="140" t="s">
        <v>118</v>
      </c>
      <c r="B10" s="140"/>
      <c r="C10" s="106" t="str">
        <f aca="false">'Прил 6 - РАСХОДЫ исп'!C9</f>
        <v>Бюджетные ассигнования  на 2025 год</v>
      </c>
      <c r="D10" s="106"/>
      <c r="E10" s="140" t="str">
        <f aca="false">'Пр 1 - доходы'!D9</f>
        <v>Отчет об исполнении местного бюджета за девять месяцев 2025  года (форма 0503117)</v>
      </c>
      <c r="F10" s="140"/>
      <c r="G10" s="140"/>
      <c r="H10" s="140"/>
      <c r="I10" s="140"/>
      <c r="J10" s="106" t="str">
        <f aca="false">'Пр 1 - доходы'!G9</f>
        <v>Справочно: исполнение за девять месяцев  2024  года к Решению Думы  от 05.08.2024 № 138</v>
      </c>
      <c r="K10" s="106"/>
    </row>
    <row r="11" customFormat="false" ht="89.55" hidden="false" customHeight="true" outlineLevel="0" collapsed="false">
      <c r="A11" s="114" t="s">
        <v>119</v>
      </c>
      <c r="B11" s="141" t="s">
        <v>120</v>
      </c>
      <c r="C11" s="8" t="str">
        <f aca="false">'Пр 1 - доходы'!C9</f>
        <v>Решение Думы от 23.09.2025 №245, рублей </v>
      </c>
      <c r="D11" s="8" t="str">
        <f aca="false">'Прил 6 - РАСХОДЫ исп'!D10</f>
        <v>сводная бюджетная роспись на 01.10.2025, рублей</v>
      </c>
      <c r="E11" s="106" t="s">
        <v>9</v>
      </c>
      <c r="F11" s="106" t="s">
        <v>89</v>
      </c>
      <c r="G11" s="109" t="str">
        <f aca="false">'Пр 1 - доходы'!F10</f>
        <v>к Решению Думы от 23.09.2025, №245,  %</v>
      </c>
      <c r="H11" s="109" t="str">
        <f aca="false">'Прил 6 - РАСХОДЫ исп'!H10</f>
        <v>к сводной бюджетной росписи на 01.10.2025, %</v>
      </c>
      <c r="I11" s="115" t="s">
        <v>121</v>
      </c>
      <c r="J11" s="140" t="s">
        <v>91</v>
      </c>
      <c r="K11" s="142" t="s">
        <v>13</v>
      </c>
    </row>
    <row r="12" customFormat="false" ht="41.75" hidden="false" customHeight="true" outlineLevel="0" collapsed="false">
      <c r="A12" s="114" t="s">
        <v>76</v>
      </c>
      <c r="B12" s="115" t="s">
        <v>77</v>
      </c>
      <c r="C12" s="143" t="n">
        <v>2331187335.45</v>
      </c>
      <c r="D12" s="143" t="n">
        <v>2331984249.45</v>
      </c>
      <c r="E12" s="143" t="n">
        <v>1491698519.8</v>
      </c>
      <c r="F12" s="144" t="n">
        <f aca="false">E12/E16*100</f>
        <v>98.6496681373006</v>
      </c>
      <c r="G12" s="144" t="n">
        <f aca="false">E12/C12*100</f>
        <v>63.9887879071739</v>
      </c>
      <c r="H12" s="144" t="n">
        <f aca="false">E12/D12*100</f>
        <v>63.9669208808687</v>
      </c>
      <c r="I12" s="144" t="n">
        <f aca="false">E12/J12*100-100</f>
        <v>26.8034774166901</v>
      </c>
      <c r="J12" s="145" t="n">
        <v>1176386129.3</v>
      </c>
      <c r="K12" s="146" t="n">
        <v>58.6933112800945</v>
      </c>
    </row>
    <row r="13" customFormat="false" ht="29.1" hidden="false" customHeight="true" outlineLevel="0" collapsed="false">
      <c r="A13" s="114" t="s">
        <v>122</v>
      </c>
      <c r="B13" s="115" t="s">
        <v>123</v>
      </c>
      <c r="C13" s="143" t="n">
        <v>6428900</v>
      </c>
      <c r="D13" s="143" t="n">
        <f aca="false">C13</f>
        <v>6428900</v>
      </c>
      <c r="E13" s="143" t="n">
        <v>4354422.18</v>
      </c>
      <c r="F13" s="144" t="n">
        <f aca="false">E13/E16*100</f>
        <v>0.287968578962118</v>
      </c>
      <c r="G13" s="144" t="n">
        <f aca="false">E13/C13*100</f>
        <v>67.7319942758481</v>
      </c>
      <c r="H13" s="144" t="n">
        <f aca="false">E13/D13*100</f>
        <v>67.7319942758481</v>
      </c>
      <c r="I13" s="144" t="n">
        <f aca="false">E13/J13*100-100</f>
        <v>15.4629980456958</v>
      </c>
      <c r="J13" s="145" t="n">
        <v>3771270.67</v>
      </c>
      <c r="K13" s="146" t="n">
        <v>68.0305718739842</v>
      </c>
    </row>
    <row r="14" customFormat="false" ht="31.3" hidden="false" customHeight="true" outlineLevel="0" collapsed="false">
      <c r="A14" s="114" t="s">
        <v>124</v>
      </c>
      <c r="B14" s="115" t="s">
        <v>125</v>
      </c>
      <c r="C14" s="143" t="n">
        <v>6861800</v>
      </c>
      <c r="D14" s="143" t="n">
        <f aca="false">C14</f>
        <v>6861800</v>
      </c>
      <c r="E14" s="143" t="n">
        <v>5150551.57</v>
      </c>
      <c r="F14" s="144" t="n">
        <f aca="false">E14/E16*100</f>
        <v>0.340618560895721</v>
      </c>
      <c r="G14" s="144" t="n">
        <f aca="false">E14/C14*100</f>
        <v>75.0612313095689</v>
      </c>
      <c r="H14" s="144" t="n">
        <f aca="false">E14/D14*100</f>
        <v>75.0612313095689</v>
      </c>
      <c r="I14" s="144" t="n">
        <f aca="false">E14/J14*100-100</f>
        <v>20.8901937070098</v>
      </c>
      <c r="J14" s="145" t="n">
        <v>4260520.57</v>
      </c>
      <c r="K14" s="146" t="n">
        <v>74.0489001315605</v>
      </c>
    </row>
    <row r="15" customFormat="false" ht="29.85" hidden="false" customHeight="true" outlineLevel="0" collapsed="false">
      <c r="A15" s="114" t="s">
        <v>126</v>
      </c>
      <c r="B15" s="115" t="s">
        <v>127</v>
      </c>
      <c r="C15" s="143" t="n">
        <v>17200000</v>
      </c>
      <c r="D15" s="143" t="n">
        <f aca="false">C15</f>
        <v>17200000</v>
      </c>
      <c r="E15" s="143" t="n">
        <v>10913625.51</v>
      </c>
      <c r="F15" s="144" t="n">
        <f aca="false">E15/E16*100</f>
        <v>0.721744722841601</v>
      </c>
      <c r="G15" s="144" t="n">
        <f aca="false">E15/C15*100</f>
        <v>63.4513111046512</v>
      </c>
      <c r="H15" s="144" t="n">
        <f aca="false">E15/D15*100</f>
        <v>63.4513111046512</v>
      </c>
      <c r="I15" s="144" t="n">
        <f aca="false">E15/J15*100-100</f>
        <v>11.0338947568844</v>
      </c>
      <c r="J15" s="145" t="n">
        <v>9829093.66</v>
      </c>
      <c r="K15" s="146" t="n">
        <v>66.3465560777609</v>
      </c>
    </row>
    <row r="16" customFormat="false" ht="12" hidden="false" customHeight="true" outlineLevel="0" collapsed="false">
      <c r="A16" s="147" t="s">
        <v>115</v>
      </c>
      <c r="B16" s="147"/>
      <c r="C16" s="148" t="n">
        <f aca="false">SUM(C12:C15)</f>
        <v>2361678035.45</v>
      </c>
      <c r="D16" s="148" t="n">
        <f aca="false">SUM(D12:D15)</f>
        <v>2362474949.45</v>
      </c>
      <c r="E16" s="148" t="n">
        <f aca="false">SUM(E12:E15)</f>
        <v>1512117119.06</v>
      </c>
      <c r="F16" s="149" t="n">
        <v>100</v>
      </c>
      <c r="G16" s="150" t="n">
        <f aca="false">E16/C16*100</f>
        <v>64.0272338719481</v>
      </c>
      <c r="H16" s="150" t="n">
        <f aca="false">E16/D16*100</f>
        <v>64.005636098365</v>
      </c>
      <c r="I16" s="150" t="n">
        <f aca="false">E16/J16*100-100</f>
        <v>26.6167803712647</v>
      </c>
      <c r="J16" s="151" t="n">
        <v>1194247014.2</v>
      </c>
      <c r="K16" s="152" t="n">
        <v>58.8181597367353</v>
      </c>
    </row>
    <row r="18" customFormat="false" ht="12" hidden="false" customHeight="true" outlineLevel="0" collapsed="false">
      <c r="D18" s="153"/>
    </row>
    <row r="20" customFormat="false" ht="13.8" hidden="false" customHeight="false" outlineLevel="0" collapsed="false">
      <c r="A20" s="99"/>
      <c r="B20" s="99"/>
      <c r="C20" s="99"/>
      <c r="D20" s="99"/>
      <c r="E20" s="99"/>
      <c r="F20" s="99"/>
      <c r="G20" s="99"/>
      <c r="H20" s="99"/>
      <c r="I20" s="99"/>
      <c r="J20" s="99"/>
      <c r="K20" s="99"/>
      <c r="L20" s="99"/>
      <c r="M20" s="99"/>
      <c r="N20" s="99"/>
      <c r="O20" s="99"/>
      <c r="P20" s="99"/>
      <c r="Q20" s="99"/>
      <c r="R20" s="99"/>
      <c r="S20" s="99"/>
      <c r="T20" s="99"/>
      <c r="U20" s="99"/>
      <c r="V20" s="99"/>
      <c r="W20" s="99"/>
      <c r="X20" s="99"/>
      <c r="Y20" s="99"/>
      <c r="Z20" s="99"/>
      <c r="AA20" s="99"/>
      <c r="AB20" s="99"/>
      <c r="AC20" s="99"/>
      <c r="AD20" s="99"/>
      <c r="AE20" s="99"/>
      <c r="AF20" s="99"/>
      <c r="AG20" s="99"/>
      <c r="AH20" s="99"/>
      <c r="AI20" s="99"/>
      <c r="AJ20" s="99"/>
      <c r="AK20" s="99"/>
      <c r="AL20" s="99"/>
      <c r="AM20" s="99"/>
      <c r="AN20" s="99"/>
      <c r="AO20" s="99"/>
      <c r="AP20" s="99"/>
      <c r="AQ20" s="99"/>
      <c r="AR20" s="99"/>
      <c r="AS20" s="99"/>
      <c r="AT20" s="99"/>
      <c r="AU20" s="99"/>
      <c r="AV20" s="99"/>
      <c r="AW20" s="99"/>
      <c r="AX20" s="99"/>
      <c r="AY20" s="99"/>
      <c r="AZ20" s="99"/>
      <c r="BA20" s="99"/>
      <c r="BB20" s="99"/>
      <c r="BC20" s="99"/>
      <c r="BD20" s="99"/>
      <c r="BE20" s="99"/>
      <c r="BF20" s="99"/>
      <c r="BG20" s="99"/>
      <c r="BH20" s="99"/>
      <c r="BI20" s="99"/>
      <c r="BJ20" s="99"/>
      <c r="BK20" s="99"/>
      <c r="BL20" s="99"/>
      <c r="BM20" s="99"/>
      <c r="BN20" s="99"/>
      <c r="BO20" s="99"/>
      <c r="BP20" s="99"/>
      <c r="BQ20" s="99"/>
      <c r="BR20" s="99"/>
      <c r="BS20" s="99"/>
      <c r="BT20" s="99"/>
      <c r="BU20" s="99"/>
      <c r="BV20" s="99"/>
      <c r="BW20" s="99"/>
      <c r="BX20" s="99"/>
      <c r="BY20" s="99"/>
      <c r="BZ20" s="99"/>
      <c r="CA20" s="99"/>
      <c r="CB20" s="99"/>
      <c r="CC20" s="99"/>
      <c r="CD20" s="99"/>
      <c r="CE20" s="99"/>
      <c r="CF20" s="99"/>
      <c r="CG20" s="99"/>
      <c r="CH20" s="99"/>
      <c r="CI20" s="99"/>
      <c r="CJ20" s="99"/>
      <c r="CK20" s="99"/>
      <c r="CL20" s="99"/>
      <c r="CM20" s="99"/>
      <c r="CN20" s="99"/>
      <c r="CO20" s="99"/>
      <c r="CP20" s="99"/>
      <c r="CQ20" s="99"/>
      <c r="CR20" s="99"/>
      <c r="CS20" s="99"/>
      <c r="CT20" s="99"/>
      <c r="CU20" s="99"/>
      <c r="CV20" s="99"/>
      <c r="CW20" s="99"/>
      <c r="CX20" s="99"/>
      <c r="CY20" s="99"/>
      <c r="CZ20" s="99"/>
      <c r="DA20" s="99"/>
      <c r="DB20" s="99"/>
      <c r="DC20" s="99"/>
      <c r="DD20" s="99"/>
      <c r="DE20" s="99"/>
      <c r="DF20" s="99"/>
      <c r="DG20" s="99"/>
      <c r="DH20" s="99"/>
      <c r="DI20" s="99"/>
      <c r="DJ20" s="99"/>
      <c r="DK20" s="99"/>
      <c r="DL20" s="99"/>
      <c r="DM20" s="99"/>
      <c r="DN20" s="99"/>
      <c r="DO20" s="99"/>
      <c r="DP20" s="99"/>
      <c r="DQ20" s="99"/>
      <c r="DR20" s="99"/>
      <c r="DS20" s="99"/>
      <c r="DT20" s="99"/>
      <c r="DU20" s="99"/>
      <c r="DV20" s="99"/>
      <c r="DW20" s="99"/>
      <c r="DX20" s="99"/>
      <c r="DY20" s="99"/>
      <c r="DZ20" s="99"/>
      <c r="EA20" s="99"/>
      <c r="EB20" s="99"/>
      <c r="EC20" s="99"/>
      <c r="ED20" s="99"/>
      <c r="EE20" s="99"/>
      <c r="EF20" s="99"/>
      <c r="EG20" s="99"/>
      <c r="EH20" s="99"/>
      <c r="EI20" s="99"/>
      <c r="EJ20" s="99"/>
      <c r="EK20" s="99"/>
      <c r="EL20" s="99"/>
      <c r="EM20" s="99"/>
      <c r="EN20" s="99"/>
      <c r="EO20" s="99"/>
      <c r="EP20" s="99"/>
      <c r="EQ20" s="99"/>
      <c r="ER20" s="99"/>
      <c r="ES20" s="99"/>
      <c r="ET20" s="99"/>
      <c r="EU20" s="99"/>
      <c r="EV20" s="99"/>
      <c r="EW20" s="99"/>
      <c r="EX20" s="99"/>
      <c r="EY20" s="99"/>
      <c r="EZ20" s="99"/>
      <c r="FA20" s="99"/>
      <c r="FB20" s="99"/>
      <c r="FC20" s="99"/>
      <c r="FD20" s="99"/>
      <c r="FE20" s="99"/>
      <c r="FF20" s="99"/>
      <c r="FG20" s="99"/>
      <c r="FH20" s="99"/>
      <c r="FI20" s="99"/>
      <c r="FJ20" s="99"/>
      <c r="FK20" s="99"/>
      <c r="FL20" s="99"/>
      <c r="FM20" s="99"/>
      <c r="FN20" s="99"/>
      <c r="FO20" s="99"/>
      <c r="FP20" s="99"/>
      <c r="FQ20" s="99"/>
      <c r="FR20" s="99"/>
      <c r="FS20" s="99"/>
      <c r="FT20" s="99"/>
      <c r="FU20" s="99"/>
      <c r="FV20" s="99"/>
      <c r="FW20" s="99"/>
      <c r="FX20" s="99"/>
      <c r="FY20" s="99"/>
      <c r="FZ20" s="99"/>
      <c r="GA20" s="99"/>
      <c r="GB20" s="99"/>
      <c r="GC20" s="99"/>
      <c r="GD20" s="99"/>
      <c r="GE20" s="99"/>
      <c r="GF20" s="99"/>
      <c r="GG20" s="99"/>
      <c r="GH20" s="99"/>
      <c r="GI20" s="99"/>
      <c r="GJ20" s="99"/>
      <c r="GK20" s="99"/>
      <c r="GL20" s="99"/>
      <c r="GM20" s="99"/>
      <c r="GN20" s="99"/>
      <c r="GO20" s="99"/>
      <c r="GP20" s="99"/>
      <c r="GQ20" s="99"/>
      <c r="GR20" s="99"/>
      <c r="GS20" s="99"/>
      <c r="GT20" s="99"/>
      <c r="GU20" s="99"/>
      <c r="GV20" s="99"/>
      <c r="GW20" s="99"/>
      <c r="GX20" s="99"/>
      <c r="GY20" s="99"/>
      <c r="GZ20" s="99"/>
      <c r="HA20" s="99"/>
      <c r="HB20" s="99"/>
      <c r="HC20" s="99"/>
      <c r="HD20" s="99"/>
      <c r="HE20" s="99"/>
      <c r="HF20" s="99"/>
      <c r="HG20" s="99"/>
      <c r="HH20" s="99"/>
      <c r="HI20" s="99"/>
      <c r="HJ20" s="99"/>
      <c r="HK20" s="99"/>
      <c r="HL20" s="99"/>
      <c r="HM20" s="99"/>
      <c r="HN20" s="99"/>
      <c r="HO20" s="99"/>
      <c r="HP20" s="99"/>
      <c r="HQ20" s="99"/>
      <c r="HR20" s="99"/>
      <c r="HS20" s="99"/>
      <c r="HT20" s="99"/>
      <c r="HU20" s="99"/>
      <c r="HV20" s="99"/>
      <c r="HW20" s="99"/>
      <c r="HX20" s="99"/>
      <c r="HY20" s="99"/>
      <c r="HZ20" s="99"/>
      <c r="IA20" s="99"/>
      <c r="IB20" s="99"/>
      <c r="IC20" s="99"/>
      <c r="ID20" s="99"/>
      <c r="IE20" s="99"/>
      <c r="IF20" s="99"/>
      <c r="IG20" s="99"/>
      <c r="IH20" s="99"/>
      <c r="II20" s="99"/>
      <c r="IJ20" s="99"/>
      <c r="IK20" s="99"/>
      <c r="IL20" s="99"/>
      <c r="IM20" s="99"/>
      <c r="IN20" s="99"/>
      <c r="IO20" s="99"/>
      <c r="IP20" s="99"/>
      <c r="IQ20" s="99"/>
      <c r="IR20" s="99"/>
      <c r="IS20" s="99"/>
      <c r="IT20" s="99"/>
      <c r="IU20" s="99"/>
      <c r="IV20" s="99"/>
      <c r="IW20" s="99"/>
      <c r="IX20" s="99"/>
      <c r="IY20" s="99"/>
      <c r="IZ20" s="99"/>
      <c r="JA20" s="99"/>
      <c r="JB20" s="99"/>
      <c r="JC20" s="99"/>
      <c r="JD20" s="99"/>
      <c r="JE20" s="99"/>
      <c r="JF20" s="99"/>
      <c r="JG20" s="99"/>
      <c r="JH20" s="99"/>
      <c r="JI20" s="99"/>
      <c r="JJ20" s="99"/>
      <c r="JK20" s="99"/>
      <c r="JL20" s="99"/>
      <c r="JM20" s="99"/>
      <c r="JN20" s="99"/>
      <c r="JO20" s="99"/>
      <c r="JP20" s="99"/>
      <c r="JQ20" s="99"/>
      <c r="JR20" s="99"/>
      <c r="JS20" s="99"/>
      <c r="JT20" s="99"/>
      <c r="JU20" s="99"/>
      <c r="JV20" s="99"/>
      <c r="JW20" s="99"/>
      <c r="JX20" s="99"/>
      <c r="JY20" s="99"/>
      <c r="JZ20" s="99"/>
      <c r="KA20" s="99"/>
      <c r="KB20" s="99"/>
      <c r="KC20" s="99"/>
      <c r="KD20" s="99"/>
      <c r="KE20" s="99"/>
      <c r="KF20" s="99"/>
      <c r="KG20" s="99"/>
      <c r="KH20" s="99"/>
      <c r="KI20" s="99"/>
      <c r="KJ20" s="99"/>
      <c r="KK20" s="99"/>
      <c r="KL20" s="99"/>
      <c r="KM20" s="99"/>
      <c r="KN20" s="99"/>
      <c r="KO20" s="99"/>
      <c r="KP20" s="99"/>
      <c r="KQ20" s="99"/>
      <c r="KR20" s="99"/>
      <c r="KS20" s="99"/>
      <c r="KT20" s="99"/>
      <c r="KU20" s="99"/>
      <c r="KV20" s="99"/>
      <c r="KW20" s="99"/>
      <c r="KX20" s="99"/>
      <c r="KY20" s="99"/>
      <c r="KZ20" s="99"/>
      <c r="LA20" s="99"/>
      <c r="LB20" s="99"/>
      <c r="LC20" s="99"/>
      <c r="LD20" s="99"/>
      <c r="LE20" s="99"/>
      <c r="LF20" s="99"/>
      <c r="LG20" s="99"/>
      <c r="LH20" s="99"/>
      <c r="LI20" s="99"/>
      <c r="LJ20" s="99"/>
      <c r="LK20" s="99"/>
      <c r="LL20" s="99"/>
      <c r="LM20" s="99"/>
      <c r="LN20" s="99"/>
      <c r="LO20" s="99"/>
      <c r="LP20" s="99"/>
      <c r="LQ20" s="99"/>
      <c r="LR20" s="99"/>
      <c r="LS20" s="99"/>
      <c r="LT20" s="99"/>
      <c r="LU20" s="99"/>
      <c r="LV20" s="99"/>
      <c r="LW20" s="99"/>
      <c r="LX20" s="99"/>
      <c r="LY20" s="99"/>
      <c r="LZ20" s="99"/>
      <c r="MA20" s="99"/>
      <c r="MB20" s="99"/>
      <c r="MC20" s="99"/>
      <c r="MD20" s="99"/>
      <c r="ME20" s="99"/>
      <c r="MF20" s="99"/>
      <c r="MG20" s="99"/>
      <c r="MH20" s="99"/>
      <c r="MI20" s="99"/>
      <c r="MJ20" s="99"/>
      <c r="MK20" s="99"/>
      <c r="ML20" s="99"/>
      <c r="MM20" s="99"/>
      <c r="MN20" s="99"/>
      <c r="MO20" s="99"/>
      <c r="MP20" s="99"/>
      <c r="MQ20" s="99"/>
      <c r="MR20" s="99"/>
      <c r="MS20" s="99"/>
      <c r="MT20" s="99"/>
      <c r="MU20" s="99"/>
      <c r="MV20" s="99"/>
      <c r="MW20" s="99"/>
      <c r="MX20" s="99"/>
      <c r="MY20" s="99"/>
      <c r="MZ20" s="99"/>
      <c r="NA20" s="99"/>
      <c r="NB20" s="99"/>
      <c r="NC20" s="99"/>
      <c r="ND20" s="99"/>
      <c r="NE20" s="99"/>
      <c r="NF20" s="99"/>
      <c r="NG20" s="99"/>
      <c r="NH20" s="99"/>
      <c r="NI20" s="99"/>
      <c r="NJ20" s="99"/>
      <c r="NK20" s="99"/>
      <c r="NL20" s="99"/>
      <c r="NM20" s="99"/>
      <c r="NN20" s="99"/>
      <c r="NO20" s="99"/>
      <c r="NP20" s="99"/>
      <c r="NQ20" s="99"/>
      <c r="NR20" s="99"/>
      <c r="NS20" s="99"/>
      <c r="NT20" s="99"/>
      <c r="NU20" s="99"/>
      <c r="NV20" s="99"/>
      <c r="NW20" s="99"/>
      <c r="NX20" s="99"/>
      <c r="NY20" s="99"/>
      <c r="NZ20" s="99"/>
      <c r="OA20" s="99"/>
      <c r="OB20" s="99"/>
      <c r="OC20" s="99"/>
      <c r="OD20" s="99"/>
      <c r="OE20" s="99"/>
      <c r="OF20" s="99"/>
      <c r="OG20" s="99"/>
      <c r="OH20" s="99"/>
      <c r="OI20" s="99"/>
      <c r="OJ20" s="99"/>
      <c r="OK20" s="99"/>
      <c r="OL20" s="99"/>
      <c r="OM20" s="99"/>
      <c r="ON20" s="99"/>
      <c r="OO20" s="99"/>
      <c r="OP20" s="99"/>
      <c r="OQ20" s="99"/>
      <c r="OR20" s="99"/>
      <c r="OS20" s="99"/>
      <c r="OT20" s="99"/>
      <c r="OU20" s="99"/>
      <c r="OV20" s="99"/>
      <c r="OW20" s="99"/>
      <c r="OX20" s="99"/>
      <c r="OY20" s="99"/>
      <c r="OZ20" s="99"/>
      <c r="PA20" s="99"/>
      <c r="PB20" s="99"/>
      <c r="PC20" s="99"/>
      <c r="PD20" s="99"/>
      <c r="PE20" s="99"/>
      <c r="PF20" s="99"/>
      <c r="PG20" s="99"/>
      <c r="PH20" s="99"/>
      <c r="PI20" s="99"/>
      <c r="PJ20" s="99"/>
      <c r="PK20" s="99"/>
      <c r="PL20" s="99"/>
      <c r="PM20" s="99"/>
      <c r="PN20" s="99"/>
      <c r="PO20" s="99"/>
      <c r="PP20" s="99"/>
      <c r="PQ20" s="99"/>
      <c r="PR20" s="99"/>
      <c r="PS20" s="99"/>
      <c r="PT20" s="99"/>
      <c r="PU20" s="99"/>
      <c r="PV20" s="99"/>
      <c r="PW20" s="99"/>
      <c r="PX20" s="99"/>
      <c r="PY20" s="99"/>
      <c r="PZ20" s="99"/>
      <c r="QA20" s="99"/>
      <c r="QB20" s="99"/>
      <c r="QC20" s="99"/>
      <c r="QD20" s="99"/>
      <c r="QE20" s="99"/>
      <c r="QF20" s="99"/>
      <c r="QG20" s="99"/>
      <c r="QH20" s="99"/>
      <c r="QI20" s="99"/>
      <c r="QJ20" s="99"/>
      <c r="QK20" s="99"/>
      <c r="QL20" s="99"/>
      <c r="QM20" s="99"/>
      <c r="QN20" s="99"/>
      <c r="QO20" s="99"/>
      <c r="QP20" s="99"/>
      <c r="QQ20" s="99"/>
      <c r="QR20" s="99"/>
      <c r="QS20" s="99"/>
      <c r="QT20" s="99"/>
      <c r="QU20" s="99"/>
      <c r="QV20" s="99"/>
      <c r="QW20" s="99"/>
      <c r="QX20" s="99"/>
      <c r="QY20" s="99"/>
      <c r="QZ20" s="99"/>
      <c r="RA20" s="99"/>
      <c r="RB20" s="99"/>
      <c r="RC20" s="99"/>
      <c r="RD20" s="99"/>
      <c r="RE20" s="99"/>
      <c r="RF20" s="99"/>
      <c r="RG20" s="99"/>
      <c r="RH20" s="99"/>
      <c r="RI20" s="99"/>
      <c r="RJ20" s="99"/>
      <c r="RK20" s="99"/>
      <c r="RL20" s="99"/>
      <c r="RM20" s="99"/>
      <c r="RN20" s="99"/>
      <c r="RO20" s="99"/>
      <c r="RP20" s="99"/>
      <c r="RQ20" s="99"/>
      <c r="RR20" s="99"/>
      <c r="RS20" s="99"/>
      <c r="RT20" s="99"/>
      <c r="RU20" s="99"/>
      <c r="RV20" s="99"/>
      <c r="RW20" s="99"/>
      <c r="RX20" s="99"/>
      <c r="RY20" s="99"/>
      <c r="RZ20" s="99"/>
      <c r="SA20" s="99"/>
      <c r="SB20" s="99"/>
      <c r="SC20" s="99"/>
      <c r="SD20" s="99"/>
      <c r="SE20" s="99"/>
      <c r="SF20" s="99"/>
      <c r="SG20" s="99"/>
      <c r="SH20" s="99"/>
      <c r="SI20" s="99"/>
      <c r="SJ20" s="99"/>
      <c r="SK20" s="99"/>
      <c r="SL20" s="99"/>
      <c r="SM20" s="99"/>
      <c r="SN20" s="99"/>
      <c r="SO20" s="99"/>
      <c r="SP20" s="99"/>
      <c r="SQ20" s="99"/>
      <c r="SR20" s="99"/>
      <c r="SS20" s="99"/>
      <c r="ST20" s="99"/>
      <c r="SU20" s="99"/>
      <c r="SV20" s="99"/>
      <c r="SW20" s="99"/>
      <c r="SX20" s="99"/>
      <c r="SY20" s="99"/>
      <c r="SZ20" s="99"/>
      <c r="TA20" s="99"/>
      <c r="TB20" s="99"/>
      <c r="TC20" s="99"/>
      <c r="TD20" s="99"/>
      <c r="TE20" s="99"/>
      <c r="TF20" s="99"/>
      <c r="TG20" s="99"/>
      <c r="TH20" s="99"/>
      <c r="TI20" s="99"/>
      <c r="TJ20" s="99"/>
      <c r="TK20" s="99"/>
      <c r="TL20" s="99"/>
      <c r="TM20" s="99"/>
      <c r="TN20" s="99"/>
      <c r="TO20" s="99"/>
      <c r="TP20" s="99"/>
      <c r="TQ20" s="99"/>
      <c r="TR20" s="99"/>
      <c r="TS20" s="99"/>
      <c r="TT20" s="99"/>
      <c r="TU20" s="99"/>
      <c r="TV20" s="99"/>
      <c r="TW20" s="99"/>
      <c r="TX20" s="99"/>
      <c r="TY20" s="99"/>
      <c r="TZ20" s="99"/>
      <c r="UA20" s="99"/>
      <c r="UB20" s="99"/>
      <c r="UC20" s="99"/>
      <c r="UD20" s="99"/>
      <c r="UE20" s="99"/>
      <c r="UF20" s="99"/>
      <c r="UG20" s="99"/>
      <c r="UH20" s="99"/>
      <c r="UI20" s="99"/>
      <c r="UJ20" s="99"/>
      <c r="UK20" s="99"/>
      <c r="UL20" s="99"/>
      <c r="UM20" s="99"/>
      <c r="UN20" s="99"/>
      <c r="UO20" s="99"/>
      <c r="UP20" s="99"/>
      <c r="UQ20" s="99"/>
      <c r="UR20" s="99"/>
      <c r="US20" s="99"/>
      <c r="UT20" s="99"/>
      <c r="UU20" s="99"/>
      <c r="UV20" s="99"/>
      <c r="UW20" s="99"/>
      <c r="UX20" s="99"/>
      <c r="UY20" s="99"/>
      <c r="UZ20" s="99"/>
      <c r="VA20" s="99"/>
      <c r="VB20" s="99"/>
      <c r="VC20" s="99"/>
      <c r="VD20" s="99"/>
      <c r="VE20" s="99"/>
      <c r="VF20" s="99"/>
      <c r="VG20" s="99"/>
      <c r="VH20" s="99"/>
      <c r="VI20" s="99"/>
      <c r="VJ20" s="99"/>
      <c r="VK20" s="99"/>
      <c r="VL20" s="99"/>
      <c r="VM20" s="99"/>
      <c r="VN20" s="99"/>
      <c r="VO20" s="99"/>
      <c r="VP20" s="99"/>
      <c r="VQ20" s="99"/>
      <c r="VR20" s="99"/>
      <c r="VS20" s="99"/>
      <c r="VT20" s="99"/>
      <c r="VU20" s="99"/>
      <c r="VV20" s="99"/>
      <c r="VW20" s="99"/>
      <c r="VX20" s="99"/>
      <c r="VY20" s="99"/>
      <c r="VZ20" s="99"/>
      <c r="WA20" s="99"/>
      <c r="WB20" s="99"/>
      <c r="WC20" s="99"/>
      <c r="WD20" s="99"/>
      <c r="WE20" s="99"/>
      <c r="WF20" s="99"/>
      <c r="WG20" s="99"/>
      <c r="WH20" s="99"/>
      <c r="WI20" s="99"/>
      <c r="WJ20" s="99"/>
      <c r="WK20" s="99"/>
      <c r="WL20" s="99"/>
      <c r="WM20" s="99"/>
      <c r="WN20" s="99"/>
      <c r="WO20" s="99"/>
      <c r="WP20" s="99"/>
      <c r="WQ20" s="99"/>
      <c r="WR20" s="99"/>
      <c r="WS20" s="99"/>
      <c r="WT20" s="99"/>
      <c r="WU20" s="99"/>
      <c r="WV20" s="99"/>
      <c r="WW20" s="99"/>
      <c r="WX20" s="99"/>
      <c r="WY20" s="99"/>
      <c r="WZ20" s="99"/>
      <c r="XA20" s="99"/>
      <c r="XB20" s="99"/>
      <c r="XC20" s="99"/>
      <c r="XD20" s="99"/>
      <c r="XE20" s="99"/>
      <c r="XF20" s="99"/>
      <c r="XG20" s="99"/>
      <c r="XH20" s="99"/>
      <c r="XI20" s="99"/>
      <c r="XJ20" s="99"/>
      <c r="XK20" s="99"/>
      <c r="XL20" s="99"/>
      <c r="XM20" s="99"/>
      <c r="XN20" s="99"/>
      <c r="XO20" s="99"/>
      <c r="XP20" s="99"/>
      <c r="XQ20" s="99"/>
      <c r="XR20" s="99"/>
      <c r="XS20" s="99"/>
      <c r="XT20" s="99"/>
      <c r="XU20" s="99"/>
      <c r="XV20" s="99"/>
      <c r="XW20" s="99"/>
      <c r="XX20" s="99"/>
      <c r="XY20" s="99"/>
      <c r="XZ20" s="99"/>
      <c r="YA20" s="99"/>
      <c r="YB20" s="99"/>
      <c r="YC20" s="99"/>
      <c r="YD20" s="99"/>
      <c r="YE20" s="99"/>
      <c r="YF20" s="99"/>
      <c r="YG20" s="99"/>
      <c r="YH20" s="99"/>
      <c r="YI20" s="99"/>
      <c r="YJ20" s="99"/>
      <c r="YK20" s="99"/>
      <c r="YL20" s="99"/>
      <c r="YM20" s="99"/>
      <c r="YN20" s="99"/>
      <c r="YO20" s="99"/>
      <c r="YP20" s="99"/>
      <c r="YQ20" s="99"/>
      <c r="YR20" s="99"/>
      <c r="YS20" s="99"/>
      <c r="YT20" s="99"/>
      <c r="YU20" s="99"/>
      <c r="YV20" s="99"/>
      <c r="YW20" s="99"/>
      <c r="YX20" s="99"/>
      <c r="YY20" s="99"/>
      <c r="YZ20" s="99"/>
      <c r="ZA20" s="99"/>
      <c r="ZB20" s="99"/>
      <c r="ZC20" s="99"/>
      <c r="ZD20" s="99"/>
      <c r="ZE20" s="99"/>
      <c r="ZF20" s="99"/>
      <c r="ZG20" s="99"/>
      <c r="ZH20" s="99"/>
      <c r="ZI20" s="99"/>
      <c r="ZJ20" s="99"/>
      <c r="ZK20" s="99"/>
      <c r="ZL20" s="99"/>
      <c r="ZM20" s="99"/>
      <c r="ZN20" s="99"/>
      <c r="ZO20" s="99"/>
      <c r="ZP20" s="99"/>
      <c r="ZQ20" s="99"/>
      <c r="ZR20" s="99"/>
      <c r="ZS20" s="99"/>
      <c r="ZT20" s="99"/>
      <c r="ZU20" s="99"/>
      <c r="ZV20" s="99"/>
      <c r="ZW20" s="99"/>
      <c r="ZX20" s="99"/>
      <c r="ZY20" s="99"/>
      <c r="ZZ20" s="99"/>
      <c r="AAA20" s="99"/>
      <c r="AAB20" s="99"/>
      <c r="AAC20" s="99"/>
      <c r="AAD20" s="99"/>
      <c r="AAE20" s="99"/>
      <c r="AAF20" s="99"/>
      <c r="AAG20" s="99"/>
      <c r="AAH20" s="99"/>
      <c r="AAI20" s="99"/>
      <c r="AAJ20" s="99"/>
      <c r="AAK20" s="99"/>
      <c r="AAL20" s="99"/>
      <c r="AAM20" s="99"/>
      <c r="AAN20" s="99"/>
      <c r="AAO20" s="99"/>
      <c r="AAP20" s="99"/>
      <c r="AAQ20" s="99"/>
      <c r="AAR20" s="99"/>
      <c r="AAS20" s="99"/>
      <c r="AAT20" s="99"/>
      <c r="AAU20" s="99"/>
      <c r="AAV20" s="99"/>
      <c r="AAW20" s="99"/>
      <c r="AAX20" s="99"/>
      <c r="AAY20" s="99"/>
      <c r="AAZ20" s="99"/>
      <c r="ABA20" s="99"/>
      <c r="ABB20" s="99"/>
      <c r="ABC20" s="99"/>
      <c r="ABD20" s="99"/>
      <c r="ABE20" s="99"/>
      <c r="ABF20" s="99"/>
      <c r="ABG20" s="99"/>
      <c r="ABH20" s="99"/>
      <c r="ABI20" s="99"/>
      <c r="ABJ20" s="99"/>
      <c r="ABK20" s="99"/>
      <c r="ABL20" s="99"/>
      <c r="ABM20" s="99"/>
      <c r="ABN20" s="99"/>
      <c r="ABO20" s="99"/>
      <c r="ABP20" s="99"/>
      <c r="ABQ20" s="99"/>
      <c r="ABR20" s="99"/>
      <c r="ABS20" s="99"/>
      <c r="ABT20" s="99"/>
      <c r="ABU20" s="99"/>
      <c r="ABV20" s="99"/>
      <c r="ABW20" s="99"/>
      <c r="ABX20" s="99"/>
      <c r="ABY20" s="99"/>
      <c r="ABZ20" s="99"/>
      <c r="ACA20" s="99"/>
      <c r="ACB20" s="99"/>
      <c r="ACC20" s="99"/>
      <c r="ACD20" s="99"/>
      <c r="ACE20" s="99"/>
      <c r="ACF20" s="99"/>
      <c r="ACG20" s="99"/>
      <c r="ACH20" s="99"/>
      <c r="ACI20" s="99"/>
      <c r="ACJ20" s="99"/>
      <c r="ACK20" s="99"/>
      <c r="ACL20" s="99"/>
      <c r="ACM20" s="99"/>
      <c r="ACN20" s="99"/>
      <c r="ACO20" s="99"/>
      <c r="ACP20" s="99"/>
      <c r="ACQ20" s="99"/>
      <c r="ACR20" s="99"/>
      <c r="ACS20" s="99"/>
      <c r="ACT20" s="99"/>
      <c r="ACU20" s="99"/>
      <c r="ACV20" s="99"/>
      <c r="ACW20" s="99"/>
      <c r="ACX20" s="99"/>
      <c r="ACY20" s="99"/>
      <c r="ACZ20" s="99"/>
      <c r="ADA20" s="99"/>
      <c r="ADB20" s="99"/>
      <c r="ADC20" s="99"/>
      <c r="ADD20" s="99"/>
      <c r="ADE20" s="99"/>
      <c r="ADF20" s="99"/>
      <c r="ADG20" s="99"/>
      <c r="ADH20" s="99"/>
      <c r="ADI20" s="99"/>
      <c r="ADJ20" s="99"/>
      <c r="ADK20" s="99"/>
      <c r="ADL20" s="99"/>
      <c r="ADM20" s="99"/>
      <c r="ADN20" s="99"/>
      <c r="ADO20" s="99"/>
      <c r="ADP20" s="99"/>
      <c r="ADQ20" s="99"/>
      <c r="ADR20" s="99"/>
      <c r="ADS20" s="99"/>
      <c r="ADT20" s="99"/>
      <c r="ADU20" s="99"/>
      <c r="ADV20" s="99"/>
      <c r="ADW20" s="99"/>
      <c r="ADX20" s="99"/>
      <c r="ADY20" s="99"/>
      <c r="ADZ20" s="99"/>
      <c r="AEA20" s="99"/>
      <c r="AEB20" s="99"/>
      <c r="AEC20" s="99"/>
      <c r="AED20" s="99"/>
      <c r="AEE20" s="99"/>
      <c r="AEF20" s="99"/>
      <c r="AEG20" s="99"/>
      <c r="AEH20" s="99"/>
      <c r="AEI20" s="99"/>
      <c r="AEJ20" s="99"/>
      <c r="AEK20" s="99"/>
      <c r="AEL20" s="99"/>
      <c r="AEM20" s="99"/>
      <c r="AEN20" s="99"/>
      <c r="AEO20" s="99"/>
      <c r="AEP20" s="99"/>
      <c r="AEQ20" s="99"/>
      <c r="AER20" s="99"/>
      <c r="AES20" s="99"/>
      <c r="AET20" s="99"/>
      <c r="AEU20" s="99"/>
      <c r="AEV20" s="99"/>
      <c r="AEW20" s="99"/>
      <c r="AEX20" s="99"/>
      <c r="AEY20" s="99"/>
      <c r="AEZ20" s="99"/>
      <c r="AFA20" s="99"/>
      <c r="AFB20" s="99"/>
      <c r="AFC20" s="99"/>
      <c r="AFD20" s="99"/>
      <c r="AFE20" s="99"/>
      <c r="AFF20" s="99"/>
      <c r="AFG20" s="99"/>
      <c r="AFH20" s="99"/>
      <c r="AFI20" s="99"/>
      <c r="AFJ20" s="99"/>
      <c r="AFK20" s="99"/>
      <c r="AFL20" s="99"/>
      <c r="AFM20" s="99"/>
      <c r="AFN20" s="99"/>
      <c r="AFO20" s="99"/>
      <c r="AFP20" s="99"/>
      <c r="AFQ20" s="99"/>
      <c r="AFR20" s="99"/>
      <c r="AFS20" s="99"/>
      <c r="AFT20" s="99"/>
      <c r="AFU20" s="99"/>
      <c r="AFV20" s="99"/>
      <c r="AFW20" s="99"/>
      <c r="AFX20" s="99"/>
      <c r="AFY20" s="99"/>
      <c r="AFZ20" s="99"/>
      <c r="AGA20" s="99"/>
      <c r="AGB20" s="99"/>
      <c r="AGC20" s="99"/>
      <c r="AGD20" s="99"/>
      <c r="AGE20" s="99"/>
      <c r="AGF20" s="99"/>
      <c r="AGG20" s="99"/>
      <c r="AGH20" s="99"/>
      <c r="AGI20" s="99"/>
      <c r="AGJ20" s="99"/>
      <c r="AGK20" s="99"/>
      <c r="AGL20" s="99"/>
      <c r="AGM20" s="99"/>
      <c r="AGN20" s="99"/>
      <c r="AGO20" s="99"/>
      <c r="AGP20" s="99"/>
      <c r="AGQ20" s="99"/>
      <c r="AGR20" s="99"/>
      <c r="AGS20" s="99"/>
      <c r="AGT20" s="99"/>
      <c r="AGU20" s="99"/>
      <c r="AGV20" s="99"/>
      <c r="AGW20" s="99"/>
      <c r="AGX20" s="99"/>
      <c r="AGY20" s="99"/>
      <c r="AGZ20" s="99"/>
      <c r="AHA20" s="99"/>
      <c r="AHB20" s="99"/>
      <c r="AHC20" s="99"/>
      <c r="AHD20" s="99"/>
      <c r="AHE20" s="99"/>
      <c r="AHF20" s="99"/>
      <c r="AHG20" s="99"/>
      <c r="AHH20" s="99"/>
      <c r="AHI20" s="99"/>
      <c r="AHJ20" s="99"/>
      <c r="AHK20" s="99"/>
      <c r="AHL20" s="99"/>
      <c r="AHM20" s="99"/>
      <c r="AHN20" s="99"/>
      <c r="AHO20" s="99"/>
      <c r="AHP20" s="99"/>
      <c r="AHQ20" s="99"/>
      <c r="AHR20" s="99"/>
      <c r="AHS20" s="99"/>
      <c r="AHT20" s="99"/>
      <c r="AHU20" s="99"/>
      <c r="AHV20" s="99"/>
      <c r="AHW20" s="99"/>
      <c r="AHX20" s="99"/>
      <c r="AHY20" s="99"/>
      <c r="AHZ20" s="99"/>
      <c r="AIA20" s="99"/>
      <c r="AIB20" s="99"/>
      <c r="AIC20" s="99"/>
      <c r="AID20" s="99"/>
      <c r="AIE20" s="99"/>
      <c r="AIF20" s="99"/>
      <c r="AIG20" s="99"/>
      <c r="AIH20" s="99"/>
      <c r="AII20" s="99"/>
      <c r="AIJ20" s="99"/>
      <c r="AIK20" s="99"/>
      <c r="AIL20" s="99"/>
      <c r="AIM20" s="99"/>
      <c r="AIN20" s="99"/>
      <c r="AIO20" s="99"/>
      <c r="AIP20" s="99"/>
      <c r="AIQ20" s="99"/>
      <c r="AIR20" s="99"/>
      <c r="AIS20" s="99"/>
      <c r="AIT20" s="99"/>
      <c r="AIU20" s="99"/>
      <c r="AIV20" s="99"/>
      <c r="AIW20" s="99"/>
      <c r="AIX20" s="99"/>
      <c r="AIY20" s="99"/>
      <c r="AIZ20" s="99"/>
      <c r="AJA20" s="99"/>
      <c r="AJB20" s="99"/>
      <c r="AJC20" s="99"/>
      <c r="AJD20" s="99"/>
      <c r="AJE20" s="99"/>
      <c r="AJF20" s="99"/>
      <c r="AJG20" s="99"/>
      <c r="AJH20" s="99"/>
      <c r="AJI20" s="99"/>
      <c r="AJJ20" s="99"/>
      <c r="AJK20" s="99"/>
      <c r="AJL20" s="99"/>
      <c r="AJM20" s="99"/>
      <c r="AJN20" s="99"/>
      <c r="AJO20" s="99"/>
      <c r="AJP20" s="99"/>
      <c r="AJQ20" s="99"/>
      <c r="AJR20" s="99"/>
      <c r="AJS20" s="99"/>
      <c r="AJT20" s="99"/>
      <c r="AJU20" s="99"/>
      <c r="AJV20" s="99"/>
      <c r="AJW20" s="99"/>
      <c r="AJX20" s="99"/>
      <c r="AJY20" s="99"/>
      <c r="AJZ20" s="99"/>
      <c r="AKA20" s="99"/>
      <c r="AKB20" s="99"/>
      <c r="AKC20" s="99"/>
      <c r="AKD20" s="99"/>
      <c r="AKE20" s="99"/>
      <c r="AKF20" s="99"/>
      <c r="AKG20" s="99"/>
      <c r="AKH20" s="99"/>
      <c r="AKI20" s="99"/>
      <c r="AKJ20" s="99"/>
      <c r="AKK20" s="99"/>
      <c r="AKL20" s="99"/>
      <c r="AKM20" s="99"/>
      <c r="AKN20" s="99"/>
      <c r="AKO20" s="99"/>
      <c r="AKP20" s="99"/>
      <c r="AKQ20" s="99"/>
      <c r="AKR20" s="99"/>
      <c r="AKS20" s="99"/>
      <c r="AKT20" s="99"/>
      <c r="AKU20" s="99"/>
      <c r="AKV20" s="99"/>
      <c r="AKW20" s="99"/>
      <c r="AKX20" s="99"/>
      <c r="AKY20" s="99"/>
      <c r="AKZ20" s="99"/>
      <c r="ALA20" s="99"/>
      <c r="ALB20" s="99"/>
      <c r="ALC20" s="99"/>
      <c r="ALD20" s="99"/>
      <c r="ALE20" s="99"/>
      <c r="ALF20" s="99"/>
      <c r="ALG20" s="99"/>
      <c r="ALH20" s="99"/>
      <c r="ALI20" s="99"/>
      <c r="ALJ20" s="99"/>
      <c r="ALK20" s="99"/>
      <c r="ALL20" s="99"/>
      <c r="ALM20" s="99"/>
      <c r="ALN20" s="99"/>
      <c r="ALO20" s="99"/>
      <c r="ALP20" s="99"/>
      <c r="ALQ20" s="99"/>
      <c r="ALR20" s="99"/>
      <c r="ALS20" s="99"/>
      <c r="ALT20" s="99"/>
      <c r="ALU20" s="99"/>
      <c r="ALV20" s="99"/>
      <c r="ALW20" s="99"/>
      <c r="ALX20" s="99"/>
      <c r="ALY20" s="99"/>
      <c r="ALZ20" s="99"/>
      <c r="AMA20" s="99"/>
      <c r="AMB20" s="99"/>
      <c r="AMC20" s="99"/>
      <c r="AMD20" s="99"/>
      <c r="AME20" s="99"/>
      <c r="AMF20" s="99"/>
      <c r="AMG20" s="99"/>
      <c r="AMH20" s="99"/>
      <c r="AMI20" s="99"/>
      <c r="AMJ20" s="99"/>
    </row>
    <row r="21" customFormat="false" ht="13.8" hidden="false" customHeight="false" outlineLevel="0" collapsed="false">
      <c r="A21" s="99"/>
      <c r="B21" s="99"/>
      <c r="C21" s="99"/>
      <c r="D21" s="99"/>
      <c r="E21" s="99"/>
      <c r="F21" s="99"/>
      <c r="G21" s="99"/>
      <c r="H21" s="99"/>
      <c r="I21" s="99"/>
      <c r="J21" s="99"/>
      <c r="K21" s="99"/>
      <c r="L21" s="99"/>
      <c r="M21" s="99"/>
      <c r="N21" s="99"/>
      <c r="O21" s="99"/>
      <c r="P21" s="99"/>
      <c r="Q21" s="99"/>
      <c r="R21" s="99"/>
      <c r="S21" s="99"/>
      <c r="T21" s="99"/>
      <c r="U21" s="99"/>
      <c r="V21" s="99"/>
      <c r="W21" s="99"/>
      <c r="X21" s="99"/>
      <c r="Y21" s="99"/>
      <c r="Z21" s="99"/>
      <c r="AA21" s="99"/>
      <c r="AB21" s="99"/>
      <c r="AC21" s="99"/>
      <c r="AD21" s="99"/>
      <c r="AE21" s="99"/>
      <c r="AF21" s="99"/>
      <c r="AG21" s="99"/>
      <c r="AH21" s="99"/>
      <c r="AI21" s="99"/>
      <c r="AJ21" s="99"/>
      <c r="AK21" s="99"/>
      <c r="AL21" s="99"/>
      <c r="AM21" s="99"/>
      <c r="AN21" s="99"/>
      <c r="AO21" s="99"/>
      <c r="AP21" s="99"/>
      <c r="AQ21" s="99"/>
      <c r="AR21" s="99"/>
      <c r="AS21" s="99"/>
      <c r="AT21" s="99"/>
      <c r="AU21" s="99"/>
      <c r="AV21" s="99"/>
      <c r="AW21" s="99"/>
      <c r="AX21" s="99"/>
      <c r="AY21" s="99"/>
      <c r="AZ21" s="99"/>
      <c r="BA21" s="99"/>
      <c r="BB21" s="99"/>
      <c r="BC21" s="99"/>
      <c r="BD21" s="99"/>
      <c r="BE21" s="99"/>
      <c r="BF21" s="99"/>
      <c r="BG21" s="99"/>
      <c r="BH21" s="99"/>
      <c r="BI21" s="99"/>
      <c r="BJ21" s="99"/>
      <c r="BK21" s="99"/>
      <c r="BL21" s="99"/>
      <c r="BM21" s="99"/>
      <c r="BN21" s="99"/>
      <c r="BO21" s="99"/>
      <c r="BP21" s="99"/>
      <c r="BQ21" s="99"/>
      <c r="BR21" s="99"/>
      <c r="BS21" s="99"/>
      <c r="BT21" s="99"/>
      <c r="BU21" s="99"/>
      <c r="BV21" s="99"/>
      <c r="BW21" s="99"/>
      <c r="BX21" s="99"/>
      <c r="BY21" s="99"/>
      <c r="BZ21" s="99"/>
      <c r="CA21" s="99"/>
      <c r="CB21" s="99"/>
      <c r="CC21" s="99"/>
      <c r="CD21" s="99"/>
      <c r="CE21" s="99"/>
      <c r="CF21" s="99"/>
      <c r="CG21" s="99"/>
      <c r="CH21" s="99"/>
      <c r="CI21" s="99"/>
      <c r="CJ21" s="99"/>
      <c r="CK21" s="99"/>
      <c r="CL21" s="99"/>
      <c r="CM21" s="99"/>
      <c r="CN21" s="99"/>
      <c r="CO21" s="99"/>
      <c r="CP21" s="99"/>
      <c r="CQ21" s="99"/>
      <c r="CR21" s="99"/>
      <c r="CS21" s="99"/>
      <c r="CT21" s="99"/>
      <c r="CU21" s="99"/>
      <c r="CV21" s="99"/>
      <c r="CW21" s="99"/>
      <c r="CX21" s="99"/>
      <c r="CY21" s="99"/>
      <c r="CZ21" s="99"/>
      <c r="DA21" s="99"/>
      <c r="DB21" s="99"/>
      <c r="DC21" s="99"/>
      <c r="DD21" s="99"/>
      <c r="DE21" s="99"/>
      <c r="DF21" s="99"/>
      <c r="DG21" s="99"/>
      <c r="DH21" s="99"/>
      <c r="DI21" s="99"/>
      <c r="DJ21" s="99"/>
      <c r="DK21" s="99"/>
      <c r="DL21" s="99"/>
      <c r="DM21" s="99"/>
      <c r="DN21" s="99"/>
      <c r="DO21" s="99"/>
      <c r="DP21" s="99"/>
      <c r="DQ21" s="99"/>
      <c r="DR21" s="99"/>
      <c r="DS21" s="99"/>
      <c r="DT21" s="99"/>
      <c r="DU21" s="99"/>
      <c r="DV21" s="99"/>
      <c r="DW21" s="99"/>
      <c r="DX21" s="99"/>
      <c r="DY21" s="99"/>
      <c r="DZ21" s="99"/>
      <c r="EA21" s="99"/>
      <c r="EB21" s="99"/>
      <c r="EC21" s="99"/>
      <c r="ED21" s="99"/>
      <c r="EE21" s="99"/>
      <c r="EF21" s="99"/>
      <c r="EG21" s="99"/>
      <c r="EH21" s="99"/>
      <c r="EI21" s="99"/>
      <c r="EJ21" s="99"/>
      <c r="EK21" s="99"/>
      <c r="EL21" s="99"/>
      <c r="EM21" s="99"/>
      <c r="EN21" s="99"/>
      <c r="EO21" s="99"/>
      <c r="EP21" s="99"/>
      <c r="EQ21" s="99"/>
      <c r="ER21" s="99"/>
      <c r="ES21" s="99"/>
      <c r="ET21" s="99"/>
      <c r="EU21" s="99"/>
      <c r="EV21" s="99"/>
      <c r="EW21" s="99"/>
      <c r="EX21" s="99"/>
      <c r="EY21" s="99"/>
      <c r="EZ21" s="99"/>
      <c r="FA21" s="99"/>
      <c r="FB21" s="99"/>
      <c r="FC21" s="99"/>
      <c r="FD21" s="99"/>
      <c r="FE21" s="99"/>
      <c r="FF21" s="99"/>
      <c r="FG21" s="99"/>
      <c r="FH21" s="99"/>
      <c r="FI21" s="99"/>
      <c r="FJ21" s="99"/>
      <c r="FK21" s="99"/>
      <c r="FL21" s="99"/>
      <c r="FM21" s="99"/>
      <c r="FN21" s="99"/>
      <c r="FO21" s="99"/>
      <c r="FP21" s="99"/>
      <c r="FQ21" s="99"/>
      <c r="FR21" s="99"/>
      <c r="FS21" s="99"/>
      <c r="FT21" s="99"/>
      <c r="FU21" s="99"/>
      <c r="FV21" s="99"/>
      <c r="FW21" s="99"/>
      <c r="FX21" s="99"/>
      <c r="FY21" s="99"/>
      <c r="FZ21" s="99"/>
      <c r="GA21" s="99"/>
      <c r="GB21" s="99"/>
      <c r="GC21" s="99"/>
      <c r="GD21" s="99"/>
      <c r="GE21" s="99"/>
      <c r="GF21" s="99"/>
      <c r="GG21" s="99"/>
      <c r="GH21" s="99"/>
      <c r="GI21" s="99"/>
      <c r="GJ21" s="99"/>
      <c r="GK21" s="99"/>
      <c r="GL21" s="99"/>
      <c r="GM21" s="99"/>
      <c r="GN21" s="99"/>
      <c r="GO21" s="99"/>
      <c r="GP21" s="99"/>
      <c r="GQ21" s="99"/>
      <c r="GR21" s="99"/>
      <c r="GS21" s="99"/>
      <c r="GT21" s="99"/>
      <c r="GU21" s="99"/>
      <c r="GV21" s="99"/>
      <c r="GW21" s="99"/>
      <c r="GX21" s="99"/>
      <c r="GY21" s="99"/>
      <c r="GZ21" s="99"/>
      <c r="HA21" s="99"/>
      <c r="HB21" s="99"/>
      <c r="HC21" s="99"/>
      <c r="HD21" s="99"/>
      <c r="HE21" s="99"/>
      <c r="HF21" s="99"/>
      <c r="HG21" s="99"/>
      <c r="HH21" s="99"/>
      <c r="HI21" s="99"/>
      <c r="HJ21" s="99"/>
      <c r="HK21" s="99"/>
      <c r="HL21" s="99"/>
      <c r="HM21" s="99"/>
      <c r="HN21" s="99"/>
      <c r="HO21" s="99"/>
      <c r="HP21" s="99"/>
      <c r="HQ21" s="99"/>
      <c r="HR21" s="99"/>
      <c r="HS21" s="99"/>
      <c r="HT21" s="99"/>
      <c r="HU21" s="99"/>
      <c r="HV21" s="99"/>
      <c r="HW21" s="99"/>
      <c r="HX21" s="99"/>
      <c r="HY21" s="99"/>
      <c r="HZ21" s="99"/>
      <c r="IA21" s="99"/>
      <c r="IB21" s="99"/>
      <c r="IC21" s="99"/>
      <c r="ID21" s="99"/>
      <c r="IE21" s="99"/>
      <c r="IF21" s="99"/>
      <c r="IG21" s="99"/>
      <c r="IH21" s="99"/>
      <c r="II21" s="99"/>
      <c r="IJ21" s="99"/>
      <c r="IK21" s="99"/>
      <c r="IL21" s="99"/>
      <c r="IM21" s="99"/>
      <c r="IN21" s="99"/>
      <c r="IO21" s="99"/>
      <c r="IP21" s="99"/>
      <c r="IQ21" s="99"/>
      <c r="IR21" s="99"/>
      <c r="IS21" s="99"/>
      <c r="IT21" s="99"/>
      <c r="IU21" s="99"/>
      <c r="IV21" s="99"/>
      <c r="IW21" s="99"/>
      <c r="IX21" s="99"/>
      <c r="IY21" s="99"/>
      <c r="IZ21" s="99"/>
      <c r="JA21" s="99"/>
      <c r="JB21" s="99"/>
      <c r="JC21" s="99"/>
      <c r="JD21" s="99"/>
      <c r="JE21" s="99"/>
      <c r="JF21" s="99"/>
      <c r="JG21" s="99"/>
      <c r="JH21" s="99"/>
      <c r="JI21" s="99"/>
      <c r="JJ21" s="99"/>
      <c r="JK21" s="99"/>
      <c r="JL21" s="99"/>
      <c r="JM21" s="99"/>
      <c r="JN21" s="99"/>
      <c r="JO21" s="99"/>
      <c r="JP21" s="99"/>
      <c r="JQ21" s="99"/>
      <c r="JR21" s="99"/>
      <c r="JS21" s="99"/>
      <c r="JT21" s="99"/>
      <c r="JU21" s="99"/>
      <c r="JV21" s="99"/>
      <c r="JW21" s="99"/>
      <c r="JX21" s="99"/>
      <c r="JY21" s="99"/>
      <c r="JZ21" s="99"/>
      <c r="KA21" s="99"/>
      <c r="KB21" s="99"/>
      <c r="KC21" s="99"/>
      <c r="KD21" s="99"/>
      <c r="KE21" s="99"/>
      <c r="KF21" s="99"/>
      <c r="KG21" s="99"/>
      <c r="KH21" s="99"/>
      <c r="KI21" s="99"/>
      <c r="KJ21" s="99"/>
      <c r="KK21" s="99"/>
      <c r="KL21" s="99"/>
      <c r="KM21" s="99"/>
      <c r="KN21" s="99"/>
      <c r="KO21" s="99"/>
      <c r="KP21" s="99"/>
      <c r="KQ21" s="99"/>
      <c r="KR21" s="99"/>
      <c r="KS21" s="99"/>
      <c r="KT21" s="99"/>
      <c r="KU21" s="99"/>
      <c r="KV21" s="99"/>
      <c r="KW21" s="99"/>
      <c r="KX21" s="99"/>
      <c r="KY21" s="99"/>
      <c r="KZ21" s="99"/>
      <c r="LA21" s="99"/>
      <c r="LB21" s="99"/>
      <c r="LC21" s="99"/>
      <c r="LD21" s="99"/>
      <c r="LE21" s="99"/>
      <c r="LF21" s="99"/>
      <c r="LG21" s="99"/>
      <c r="LH21" s="99"/>
      <c r="LI21" s="99"/>
      <c r="LJ21" s="99"/>
      <c r="LK21" s="99"/>
      <c r="LL21" s="99"/>
      <c r="LM21" s="99"/>
      <c r="LN21" s="99"/>
      <c r="LO21" s="99"/>
      <c r="LP21" s="99"/>
      <c r="LQ21" s="99"/>
      <c r="LR21" s="99"/>
      <c r="LS21" s="99"/>
      <c r="LT21" s="99"/>
      <c r="LU21" s="99"/>
      <c r="LV21" s="99"/>
      <c r="LW21" s="99"/>
      <c r="LX21" s="99"/>
      <c r="LY21" s="99"/>
      <c r="LZ21" s="99"/>
      <c r="MA21" s="99"/>
      <c r="MB21" s="99"/>
      <c r="MC21" s="99"/>
      <c r="MD21" s="99"/>
      <c r="ME21" s="99"/>
      <c r="MF21" s="99"/>
      <c r="MG21" s="99"/>
      <c r="MH21" s="99"/>
      <c r="MI21" s="99"/>
      <c r="MJ21" s="99"/>
      <c r="MK21" s="99"/>
      <c r="ML21" s="99"/>
      <c r="MM21" s="99"/>
      <c r="MN21" s="99"/>
      <c r="MO21" s="99"/>
      <c r="MP21" s="99"/>
      <c r="MQ21" s="99"/>
      <c r="MR21" s="99"/>
      <c r="MS21" s="99"/>
      <c r="MT21" s="99"/>
      <c r="MU21" s="99"/>
      <c r="MV21" s="99"/>
      <c r="MW21" s="99"/>
      <c r="MX21" s="99"/>
      <c r="MY21" s="99"/>
      <c r="MZ21" s="99"/>
      <c r="NA21" s="99"/>
      <c r="NB21" s="99"/>
      <c r="NC21" s="99"/>
      <c r="ND21" s="99"/>
      <c r="NE21" s="99"/>
      <c r="NF21" s="99"/>
      <c r="NG21" s="99"/>
      <c r="NH21" s="99"/>
      <c r="NI21" s="99"/>
      <c r="NJ21" s="99"/>
      <c r="NK21" s="99"/>
      <c r="NL21" s="99"/>
      <c r="NM21" s="99"/>
      <c r="NN21" s="99"/>
      <c r="NO21" s="99"/>
      <c r="NP21" s="99"/>
      <c r="NQ21" s="99"/>
      <c r="NR21" s="99"/>
      <c r="NS21" s="99"/>
      <c r="NT21" s="99"/>
      <c r="NU21" s="99"/>
      <c r="NV21" s="99"/>
      <c r="NW21" s="99"/>
      <c r="NX21" s="99"/>
      <c r="NY21" s="99"/>
      <c r="NZ21" s="99"/>
      <c r="OA21" s="99"/>
      <c r="OB21" s="99"/>
      <c r="OC21" s="99"/>
      <c r="OD21" s="99"/>
      <c r="OE21" s="99"/>
      <c r="OF21" s="99"/>
      <c r="OG21" s="99"/>
      <c r="OH21" s="99"/>
      <c r="OI21" s="99"/>
      <c r="OJ21" s="99"/>
      <c r="OK21" s="99"/>
      <c r="OL21" s="99"/>
      <c r="OM21" s="99"/>
      <c r="ON21" s="99"/>
      <c r="OO21" s="99"/>
      <c r="OP21" s="99"/>
      <c r="OQ21" s="99"/>
      <c r="OR21" s="99"/>
      <c r="OS21" s="99"/>
      <c r="OT21" s="99"/>
      <c r="OU21" s="99"/>
      <c r="OV21" s="99"/>
      <c r="OW21" s="99"/>
      <c r="OX21" s="99"/>
      <c r="OY21" s="99"/>
      <c r="OZ21" s="99"/>
      <c r="PA21" s="99"/>
      <c r="PB21" s="99"/>
      <c r="PC21" s="99"/>
      <c r="PD21" s="99"/>
      <c r="PE21" s="99"/>
      <c r="PF21" s="99"/>
      <c r="PG21" s="99"/>
      <c r="PH21" s="99"/>
      <c r="PI21" s="99"/>
      <c r="PJ21" s="99"/>
      <c r="PK21" s="99"/>
      <c r="PL21" s="99"/>
      <c r="PM21" s="99"/>
      <c r="PN21" s="99"/>
      <c r="PO21" s="99"/>
      <c r="PP21" s="99"/>
      <c r="PQ21" s="99"/>
      <c r="PR21" s="99"/>
      <c r="PS21" s="99"/>
      <c r="PT21" s="99"/>
      <c r="PU21" s="99"/>
      <c r="PV21" s="99"/>
      <c r="PW21" s="99"/>
      <c r="PX21" s="99"/>
      <c r="PY21" s="99"/>
      <c r="PZ21" s="99"/>
      <c r="QA21" s="99"/>
      <c r="QB21" s="99"/>
      <c r="QC21" s="99"/>
      <c r="QD21" s="99"/>
      <c r="QE21" s="99"/>
      <c r="QF21" s="99"/>
      <c r="QG21" s="99"/>
      <c r="QH21" s="99"/>
      <c r="QI21" s="99"/>
      <c r="QJ21" s="99"/>
      <c r="QK21" s="99"/>
      <c r="QL21" s="99"/>
      <c r="QM21" s="99"/>
      <c r="QN21" s="99"/>
      <c r="QO21" s="99"/>
      <c r="QP21" s="99"/>
      <c r="QQ21" s="99"/>
      <c r="QR21" s="99"/>
      <c r="QS21" s="99"/>
      <c r="QT21" s="99"/>
      <c r="QU21" s="99"/>
      <c r="QV21" s="99"/>
      <c r="QW21" s="99"/>
      <c r="QX21" s="99"/>
      <c r="QY21" s="99"/>
      <c r="QZ21" s="99"/>
      <c r="RA21" s="99"/>
      <c r="RB21" s="99"/>
      <c r="RC21" s="99"/>
      <c r="RD21" s="99"/>
      <c r="RE21" s="99"/>
      <c r="RF21" s="99"/>
      <c r="RG21" s="99"/>
      <c r="RH21" s="99"/>
      <c r="RI21" s="99"/>
      <c r="RJ21" s="99"/>
      <c r="RK21" s="99"/>
      <c r="RL21" s="99"/>
      <c r="RM21" s="99"/>
      <c r="RN21" s="99"/>
      <c r="RO21" s="99"/>
      <c r="RP21" s="99"/>
      <c r="RQ21" s="99"/>
      <c r="RR21" s="99"/>
      <c r="RS21" s="99"/>
      <c r="RT21" s="99"/>
      <c r="RU21" s="99"/>
      <c r="RV21" s="99"/>
      <c r="RW21" s="99"/>
      <c r="RX21" s="99"/>
      <c r="RY21" s="99"/>
      <c r="RZ21" s="99"/>
      <c r="SA21" s="99"/>
      <c r="SB21" s="99"/>
      <c r="SC21" s="99"/>
      <c r="SD21" s="99"/>
      <c r="SE21" s="99"/>
      <c r="SF21" s="99"/>
      <c r="SG21" s="99"/>
      <c r="SH21" s="99"/>
      <c r="SI21" s="99"/>
      <c r="SJ21" s="99"/>
      <c r="SK21" s="99"/>
      <c r="SL21" s="99"/>
      <c r="SM21" s="99"/>
      <c r="SN21" s="99"/>
      <c r="SO21" s="99"/>
      <c r="SP21" s="99"/>
      <c r="SQ21" s="99"/>
      <c r="SR21" s="99"/>
      <c r="SS21" s="99"/>
      <c r="ST21" s="99"/>
      <c r="SU21" s="99"/>
      <c r="SV21" s="99"/>
      <c r="SW21" s="99"/>
      <c r="SX21" s="99"/>
      <c r="SY21" s="99"/>
      <c r="SZ21" s="99"/>
      <c r="TA21" s="99"/>
      <c r="TB21" s="99"/>
      <c r="TC21" s="99"/>
      <c r="TD21" s="99"/>
      <c r="TE21" s="99"/>
      <c r="TF21" s="99"/>
      <c r="TG21" s="99"/>
      <c r="TH21" s="99"/>
      <c r="TI21" s="99"/>
      <c r="TJ21" s="99"/>
      <c r="TK21" s="99"/>
      <c r="TL21" s="99"/>
      <c r="TM21" s="99"/>
      <c r="TN21" s="99"/>
      <c r="TO21" s="99"/>
      <c r="TP21" s="99"/>
      <c r="TQ21" s="99"/>
      <c r="TR21" s="99"/>
      <c r="TS21" s="99"/>
      <c r="TT21" s="99"/>
      <c r="TU21" s="99"/>
      <c r="TV21" s="99"/>
      <c r="TW21" s="99"/>
      <c r="TX21" s="99"/>
      <c r="TY21" s="99"/>
      <c r="TZ21" s="99"/>
      <c r="UA21" s="99"/>
      <c r="UB21" s="99"/>
      <c r="UC21" s="99"/>
      <c r="UD21" s="99"/>
      <c r="UE21" s="99"/>
      <c r="UF21" s="99"/>
      <c r="UG21" s="99"/>
      <c r="UH21" s="99"/>
      <c r="UI21" s="99"/>
      <c r="UJ21" s="99"/>
      <c r="UK21" s="99"/>
      <c r="UL21" s="99"/>
      <c r="UM21" s="99"/>
      <c r="UN21" s="99"/>
      <c r="UO21" s="99"/>
      <c r="UP21" s="99"/>
      <c r="UQ21" s="99"/>
      <c r="UR21" s="99"/>
      <c r="US21" s="99"/>
      <c r="UT21" s="99"/>
      <c r="UU21" s="99"/>
      <c r="UV21" s="99"/>
      <c r="UW21" s="99"/>
      <c r="UX21" s="99"/>
      <c r="UY21" s="99"/>
      <c r="UZ21" s="99"/>
      <c r="VA21" s="99"/>
      <c r="VB21" s="99"/>
      <c r="VC21" s="99"/>
      <c r="VD21" s="99"/>
      <c r="VE21" s="99"/>
      <c r="VF21" s="99"/>
      <c r="VG21" s="99"/>
      <c r="VH21" s="99"/>
      <c r="VI21" s="99"/>
      <c r="VJ21" s="99"/>
      <c r="VK21" s="99"/>
      <c r="VL21" s="99"/>
      <c r="VM21" s="99"/>
      <c r="VN21" s="99"/>
      <c r="VO21" s="99"/>
      <c r="VP21" s="99"/>
      <c r="VQ21" s="99"/>
      <c r="VR21" s="99"/>
      <c r="VS21" s="99"/>
      <c r="VT21" s="99"/>
      <c r="VU21" s="99"/>
      <c r="VV21" s="99"/>
      <c r="VW21" s="99"/>
      <c r="VX21" s="99"/>
      <c r="VY21" s="99"/>
      <c r="VZ21" s="99"/>
      <c r="WA21" s="99"/>
      <c r="WB21" s="99"/>
      <c r="WC21" s="99"/>
      <c r="WD21" s="99"/>
      <c r="WE21" s="99"/>
      <c r="WF21" s="99"/>
      <c r="WG21" s="99"/>
      <c r="WH21" s="99"/>
      <c r="WI21" s="99"/>
      <c r="WJ21" s="99"/>
      <c r="WK21" s="99"/>
      <c r="WL21" s="99"/>
      <c r="WM21" s="99"/>
      <c r="WN21" s="99"/>
      <c r="WO21" s="99"/>
      <c r="WP21" s="99"/>
      <c r="WQ21" s="99"/>
      <c r="WR21" s="99"/>
      <c r="WS21" s="99"/>
      <c r="WT21" s="99"/>
      <c r="WU21" s="99"/>
      <c r="WV21" s="99"/>
      <c r="WW21" s="99"/>
      <c r="WX21" s="99"/>
      <c r="WY21" s="99"/>
      <c r="WZ21" s="99"/>
      <c r="XA21" s="99"/>
      <c r="XB21" s="99"/>
      <c r="XC21" s="99"/>
      <c r="XD21" s="99"/>
      <c r="XE21" s="99"/>
      <c r="XF21" s="99"/>
      <c r="XG21" s="99"/>
      <c r="XH21" s="99"/>
      <c r="XI21" s="99"/>
      <c r="XJ21" s="99"/>
      <c r="XK21" s="99"/>
      <c r="XL21" s="99"/>
      <c r="XM21" s="99"/>
      <c r="XN21" s="99"/>
      <c r="XO21" s="99"/>
      <c r="XP21" s="99"/>
      <c r="XQ21" s="99"/>
      <c r="XR21" s="99"/>
      <c r="XS21" s="99"/>
      <c r="XT21" s="99"/>
      <c r="XU21" s="99"/>
      <c r="XV21" s="99"/>
      <c r="XW21" s="99"/>
      <c r="XX21" s="99"/>
      <c r="XY21" s="99"/>
      <c r="XZ21" s="99"/>
      <c r="YA21" s="99"/>
      <c r="YB21" s="99"/>
      <c r="YC21" s="99"/>
      <c r="YD21" s="99"/>
      <c r="YE21" s="99"/>
      <c r="YF21" s="99"/>
      <c r="YG21" s="99"/>
      <c r="YH21" s="99"/>
      <c r="YI21" s="99"/>
      <c r="YJ21" s="99"/>
      <c r="YK21" s="99"/>
      <c r="YL21" s="99"/>
      <c r="YM21" s="99"/>
      <c r="YN21" s="99"/>
      <c r="YO21" s="99"/>
      <c r="YP21" s="99"/>
      <c r="YQ21" s="99"/>
      <c r="YR21" s="99"/>
      <c r="YS21" s="99"/>
      <c r="YT21" s="99"/>
      <c r="YU21" s="99"/>
      <c r="YV21" s="99"/>
      <c r="YW21" s="99"/>
      <c r="YX21" s="99"/>
      <c r="YY21" s="99"/>
      <c r="YZ21" s="99"/>
      <c r="ZA21" s="99"/>
      <c r="ZB21" s="99"/>
      <c r="ZC21" s="99"/>
      <c r="ZD21" s="99"/>
      <c r="ZE21" s="99"/>
      <c r="ZF21" s="99"/>
      <c r="ZG21" s="99"/>
      <c r="ZH21" s="99"/>
      <c r="ZI21" s="99"/>
      <c r="ZJ21" s="99"/>
      <c r="ZK21" s="99"/>
      <c r="ZL21" s="99"/>
      <c r="ZM21" s="99"/>
      <c r="ZN21" s="99"/>
      <c r="ZO21" s="99"/>
      <c r="ZP21" s="99"/>
      <c r="ZQ21" s="99"/>
      <c r="ZR21" s="99"/>
      <c r="ZS21" s="99"/>
      <c r="ZT21" s="99"/>
      <c r="ZU21" s="99"/>
      <c r="ZV21" s="99"/>
      <c r="ZW21" s="99"/>
      <c r="ZX21" s="99"/>
      <c r="ZY21" s="99"/>
      <c r="ZZ21" s="99"/>
      <c r="AAA21" s="99"/>
      <c r="AAB21" s="99"/>
      <c r="AAC21" s="99"/>
      <c r="AAD21" s="99"/>
      <c r="AAE21" s="99"/>
      <c r="AAF21" s="99"/>
      <c r="AAG21" s="99"/>
      <c r="AAH21" s="99"/>
      <c r="AAI21" s="99"/>
      <c r="AAJ21" s="99"/>
      <c r="AAK21" s="99"/>
      <c r="AAL21" s="99"/>
      <c r="AAM21" s="99"/>
      <c r="AAN21" s="99"/>
      <c r="AAO21" s="99"/>
      <c r="AAP21" s="99"/>
      <c r="AAQ21" s="99"/>
      <c r="AAR21" s="99"/>
      <c r="AAS21" s="99"/>
      <c r="AAT21" s="99"/>
      <c r="AAU21" s="99"/>
      <c r="AAV21" s="99"/>
      <c r="AAW21" s="99"/>
      <c r="AAX21" s="99"/>
      <c r="AAY21" s="99"/>
      <c r="AAZ21" s="99"/>
      <c r="ABA21" s="99"/>
      <c r="ABB21" s="99"/>
      <c r="ABC21" s="99"/>
      <c r="ABD21" s="99"/>
      <c r="ABE21" s="99"/>
      <c r="ABF21" s="99"/>
      <c r="ABG21" s="99"/>
      <c r="ABH21" s="99"/>
      <c r="ABI21" s="99"/>
      <c r="ABJ21" s="99"/>
      <c r="ABK21" s="99"/>
      <c r="ABL21" s="99"/>
      <c r="ABM21" s="99"/>
      <c r="ABN21" s="99"/>
      <c r="ABO21" s="99"/>
      <c r="ABP21" s="99"/>
      <c r="ABQ21" s="99"/>
      <c r="ABR21" s="99"/>
      <c r="ABS21" s="99"/>
      <c r="ABT21" s="99"/>
      <c r="ABU21" s="99"/>
      <c r="ABV21" s="99"/>
      <c r="ABW21" s="99"/>
      <c r="ABX21" s="99"/>
      <c r="ABY21" s="99"/>
      <c r="ABZ21" s="99"/>
      <c r="ACA21" s="99"/>
      <c r="ACB21" s="99"/>
      <c r="ACC21" s="99"/>
      <c r="ACD21" s="99"/>
      <c r="ACE21" s="99"/>
      <c r="ACF21" s="99"/>
      <c r="ACG21" s="99"/>
      <c r="ACH21" s="99"/>
      <c r="ACI21" s="99"/>
      <c r="ACJ21" s="99"/>
      <c r="ACK21" s="99"/>
      <c r="ACL21" s="99"/>
      <c r="ACM21" s="99"/>
      <c r="ACN21" s="99"/>
      <c r="ACO21" s="99"/>
      <c r="ACP21" s="99"/>
      <c r="ACQ21" s="99"/>
      <c r="ACR21" s="99"/>
      <c r="ACS21" s="99"/>
      <c r="ACT21" s="99"/>
      <c r="ACU21" s="99"/>
      <c r="ACV21" s="99"/>
      <c r="ACW21" s="99"/>
      <c r="ACX21" s="99"/>
      <c r="ACY21" s="99"/>
      <c r="ACZ21" s="99"/>
      <c r="ADA21" s="99"/>
      <c r="ADB21" s="99"/>
      <c r="ADC21" s="99"/>
      <c r="ADD21" s="99"/>
      <c r="ADE21" s="99"/>
      <c r="ADF21" s="99"/>
      <c r="ADG21" s="99"/>
      <c r="ADH21" s="99"/>
      <c r="ADI21" s="99"/>
      <c r="ADJ21" s="99"/>
      <c r="ADK21" s="99"/>
      <c r="ADL21" s="99"/>
      <c r="ADM21" s="99"/>
      <c r="ADN21" s="99"/>
      <c r="ADO21" s="99"/>
      <c r="ADP21" s="99"/>
      <c r="ADQ21" s="99"/>
      <c r="ADR21" s="99"/>
      <c r="ADS21" s="99"/>
      <c r="ADT21" s="99"/>
      <c r="ADU21" s="99"/>
      <c r="ADV21" s="99"/>
      <c r="ADW21" s="99"/>
      <c r="ADX21" s="99"/>
      <c r="ADY21" s="99"/>
      <c r="ADZ21" s="99"/>
      <c r="AEA21" s="99"/>
      <c r="AEB21" s="99"/>
      <c r="AEC21" s="99"/>
      <c r="AED21" s="99"/>
      <c r="AEE21" s="99"/>
      <c r="AEF21" s="99"/>
      <c r="AEG21" s="99"/>
      <c r="AEH21" s="99"/>
      <c r="AEI21" s="99"/>
      <c r="AEJ21" s="99"/>
      <c r="AEK21" s="99"/>
      <c r="AEL21" s="99"/>
      <c r="AEM21" s="99"/>
      <c r="AEN21" s="99"/>
      <c r="AEO21" s="99"/>
      <c r="AEP21" s="99"/>
      <c r="AEQ21" s="99"/>
      <c r="AER21" s="99"/>
      <c r="AES21" s="99"/>
      <c r="AET21" s="99"/>
      <c r="AEU21" s="99"/>
      <c r="AEV21" s="99"/>
      <c r="AEW21" s="99"/>
      <c r="AEX21" s="99"/>
      <c r="AEY21" s="99"/>
      <c r="AEZ21" s="99"/>
      <c r="AFA21" s="99"/>
      <c r="AFB21" s="99"/>
      <c r="AFC21" s="99"/>
      <c r="AFD21" s="99"/>
      <c r="AFE21" s="99"/>
      <c r="AFF21" s="99"/>
      <c r="AFG21" s="99"/>
      <c r="AFH21" s="99"/>
      <c r="AFI21" s="99"/>
      <c r="AFJ21" s="99"/>
      <c r="AFK21" s="99"/>
      <c r="AFL21" s="99"/>
      <c r="AFM21" s="99"/>
      <c r="AFN21" s="99"/>
      <c r="AFO21" s="99"/>
      <c r="AFP21" s="99"/>
      <c r="AFQ21" s="99"/>
      <c r="AFR21" s="99"/>
      <c r="AFS21" s="99"/>
      <c r="AFT21" s="99"/>
      <c r="AFU21" s="99"/>
      <c r="AFV21" s="99"/>
      <c r="AFW21" s="99"/>
      <c r="AFX21" s="99"/>
      <c r="AFY21" s="99"/>
      <c r="AFZ21" s="99"/>
      <c r="AGA21" s="99"/>
      <c r="AGB21" s="99"/>
      <c r="AGC21" s="99"/>
      <c r="AGD21" s="99"/>
      <c r="AGE21" s="99"/>
      <c r="AGF21" s="99"/>
      <c r="AGG21" s="99"/>
      <c r="AGH21" s="99"/>
      <c r="AGI21" s="99"/>
      <c r="AGJ21" s="99"/>
      <c r="AGK21" s="99"/>
      <c r="AGL21" s="99"/>
      <c r="AGM21" s="99"/>
      <c r="AGN21" s="99"/>
      <c r="AGO21" s="99"/>
      <c r="AGP21" s="99"/>
      <c r="AGQ21" s="99"/>
      <c r="AGR21" s="99"/>
      <c r="AGS21" s="99"/>
      <c r="AGT21" s="99"/>
      <c r="AGU21" s="99"/>
      <c r="AGV21" s="99"/>
      <c r="AGW21" s="99"/>
      <c r="AGX21" s="99"/>
      <c r="AGY21" s="99"/>
      <c r="AGZ21" s="99"/>
      <c r="AHA21" s="99"/>
      <c r="AHB21" s="99"/>
      <c r="AHC21" s="99"/>
      <c r="AHD21" s="99"/>
      <c r="AHE21" s="99"/>
      <c r="AHF21" s="99"/>
      <c r="AHG21" s="99"/>
      <c r="AHH21" s="99"/>
      <c r="AHI21" s="99"/>
      <c r="AHJ21" s="99"/>
      <c r="AHK21" s="99"/>
      <c r="AHL21" s="99"/>
      <c r="AHM21" s="99"/>
      <c r="AHN21" s="99"/>
      <c r="AHO21" s="99"/>
      <c r="AHP21" s="99"/>
      <c r="AHQ21" s="99"/>
      <c r="AHR21" s="99"/>
      <c r="AHS21" s="99"/>
      <c r="AHT21" s="99"/>
      <c r="AHU21" s="99"/>
      <c r="AHV21" s="99"/>
      <c r="AHW21" s="99"/>
      <c r="AHX21" s="99"/>
      <c r="AHY21" s="99"/>
      <c r="AHZ21" s="99"/>
      <c r="AIA21" s="99"/>
      <c r="AIB21" s="99"/>
      <c r="AIC21" s="99"/>
      <c r="AID21" s="99"/>
      <c r="AIE21" s="99"/>
      <c r="AIF21" s="99"/>
      <c r="AIG21" s="99"/>
      <c r="AIH21" s="99"/>
      <c r="AII21" s="99"/>
      <c r="AIJ21" s="99"/>
      <c r="AIK21" s="99"/>
      <c r="AIL21" s="99"/>
      <c r="AIM21" s="99"/>
      <c r="AIN21" s="99"/>
      <c r="AIO21" s="99"/>
      <c r="AIP21" s="99"/>
      <c r="AIQ21" s="99"/>
      <c r="AIR21" s="99"/>
      <c r="AIS21" s="99"/>
      <c r="AIT21" s="99"/>
      <c r="AIU21" s="99"/>
      <c r="AIV21" s="99"/>
      <c r="AIW21" s="99"/>
      <c r="AIX21" s="99"/>
      <c r="AIY21" s="99"/>
      <c r="AIZ21" s="99"/>
      <c r="AJA21" s="99"/>
      <c r="AJB21" s="99"/>
      <c r="AJC21" s="99"/>
      <c r="AJD21" s="99"/>
      <c r="AJE21" s="99"/>
      <c r="AJF21" s="99"/>
      <c r="AJG21" s="99"/>
      <c r="AJH21" s="99"/>
      <c r="AJI21" s="99"/>
      <c r="AJJ21" s="99"/>
      <c r="AJK21" s="99"/>
      <c r="AJL21" s="99"/>
      <c r="AJM21" s="99"/>
      <c r="AJN21" s="99"/>
      <c r="AJO21" s="99"/>
      <c r="AJP21" s="99"/>
      <c r="AJQ21" s="99"/>
      <c r="AJR21" s="99"/>
      <c r="AJS21" s="99"/>
      <c r="AJT21" s="99"/>
      <c r="AJU21" s="99"/>
      <c r="AJV21" s="99"/>
      <c r="AJW21" s="99"/>
      <c r="AJX21" s="99"/>
      <c r="AJY21" s="99"/>
      <c r="AJZ21" s="99"/>
      <c r="AKA21" s="99"/>
      <c r="AKB21" s="99"/>
      <c r="AKC21" s="99"/>
      <c r="AKD21" s="99"/>
      <c r="AKE21" s="99"/>
      <c r="AKF21" s="99"/>
      <c r="AKG21" s="99"/>
      <c r="AKH21" s="99"/>
      <c r="AKI21" s="99"/>
      <c r="AKJ21" s="99"/>
      <c r="AKK21" s="99"/>
      <c r="AKL21" s="99"/>
      <c r="AKM21" s="99"/>
      <c r="AKN21" s="99"/>
      <c r="AKO21" s="99"/>
      <c r="AKP21" s="99"/>
      <c r="AKQ21" s="99"/>
      <c r="AKR21" s="99"/>
      <c r="AKS21" s="99"/>
      <c r="AKT21" s="99"/>
      <c r="AKU21" s="99"/>
      <c r="AKV21" s="99"/>
      <c r="AKW21" s="99"/>
      <c r="AKX21" s="99"/>
      <c r="AKY21" s="99"/>
      <c r="AKZ21" s="99"/>
      <c r="ALA21" s="99"/>
      <c r="ALB21" s="99"/>
      <c r="ALC21" s="99"/>
      <c r="ALD21" s="99"/>
      <c r="ALE21" s="99"/>
      <c r="ALF21" s="99"/>
      <c r="ALG21" s="99"/>
      <c r="ALH21" s="99"/>
      <c r="ALI21" s="99"/>
      <c r="ALJ21" s="99"/>
      <c r="ALK21" s="99"/>
      <c r="ALL21" s="99"/>
      <c r="ALM21" s="99"/>
      <c r="ALN21" s="99"/>
      <c r="ALO21" s="99"/>
      <c r="ALP21" s="99"/>
      <c r="ALQ21" s="99"/>
      <c r="ALR21" s="99"/>
      <c r="ALS21" s="99"/>
      <c r="ALT21" s="99"/>
      <c r="ALU21" s="99"/>
      <c r="ALV21" s="99"/>
      <c r="ALW21" s="99"/>
      <c r="ALX21" s="99"/>
      <c r="ALY21" s="99"/>
      <c r="ALZ21" s="99"/>
      <c r="AMA21" s="99"/>
      <c r="AMB21" s="99"/>
      <c r="AMC21" s="99"/>
      <c r="AMD21" s="99"/>
      <c r="AME21" s="99"/>
      <c r="AMF21" s="99"/>
      <c r="AMG21" s="99"/>
      <c r="AMH21" s="99"/>
      <c r="AMI21" s="99"/>
      <c r="AMJ21" s="99"/>
    </row>
    <row r="22" customFormat="false" ht="13.8" hidden="false" customHeight="false" outlineLevel="0" collapsed="false"/>
    <row r="23" customFormat="false" ht="13.8" hidden="false" customHeight="false" outlineLevel="0" collapsed="false"/>
    <row r="1048576" customFormat="false" ht="12.8" hidden="false" customHeight="false" outlineLevel="0" collapsed="false"/>
  </sheetData>
  <mergeCells count="9">
    <mergeCell ref="A2:K2"/>
    <mergeCell ref="J4:K4"/>
    <mergeCell ref="A6:K6"/>
    <mergeCell ref="A7:K7"/>
    <mergeCell ref="A10:B10"/>
    <mergeCell ref="C10:D10"/>
    <mergeCell ref="E10:I10"/>
    <mergeCell ref="J10:K10"/>
    <mergeCell ref="A16:B16"/>
  </mergeCell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1248</TotalTime>
  <Application>LibreOffice/25.2.6.2$Windows_X86_64 LibreOffice_project/729c5bfe710f5eb71ed3bbde9e06a6065e9c6c5d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2006-09-28T05:33:49Z</dcterms:created>
  <dc:creator/>
  <dc:description/>
  <dc:language>ru-RU</dc:language>
  <cp:lastModifiedBy/>
  <cp:lastPrinted>2025-11-10T08:15:26Z</cp:lastPrinted>
  <dcterms:modified xsi:type="dcterms:W3CDTF">2025-11-10T12:09:21Z</dcterms:modified>
  <cp:revision>79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